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3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njones/python_projects/xslope/docs/inputs/"/>
    </mc:Choice>
  </mc:AlternateContent>
  <xr:revisionPtr revIDLastSave="0" documentId="13_ncr:1_{448736C4-E2C8-EB41-827A-888C500BCAB7}" xr6:coauthVersionLast="47" xr6:coauthVersionMax="47" xr10:uidLastSave="{00000000-0000-0000-0000-000000000000}"/>
  <bookViews>
    <workbookView xWindow="0" yWindow="600" windowWidth="38400" windowHeight="19900" xr2:uid="{BA54C293-CE08-6E4C-9212-B3317DAA148E}"/>
  </bookViews>
  <sheets>
    <sheet name="main" sheetId="1" r:id="rId1"/>
    <sheet name="plot" sheetId="9" r:id="rId2"/>
    <sheet name="mat" sheetId="3" r:id="rId3"/>
    <sheet name="profile" sheetId="2" r:id="rId4"/>
    <sheet name="polygon" sheetId="15" r:id="rId5"/>
    <sheet name="piezo" sheetId="4" r:id="rId6"/>
    <sheet name="circles" sheetId="5" r:id="rId7"/>
    <sheet name="non-circ" sheetId="7" r:id="rId8"/>
    <sheet name="dloads" sheetId="8" r:id="rId9"/>
    <sheet name="dloads (2)" sheetId="13" r:id="rId10"/>
    <sheet name="reinforce" sheetId="12" r:id="rId11"/>
    <sheet name="piles" sheetId="16" r:id="rId12"/>
    <sheet name="lloads" sheetId="17" r:id="rId13"/>
    <sheet name="seep bc" sheetId="11" r:id="rId14"/>
    <sheet name="seep bc (2)" sheetId="14" r:id="rId15"/>
  </sheets>
  <definedNames>
    <definedName name="crack_depth">main!$D$9</definedName>
    <definedName name="crack_depth_water">main!$D$10</definedName>
    <definedName name="gamma_w">main!$D$8</definedName>
    <definedName name="k">main!$D$11</definedName>
    <definedName name="max_depth" localSheetId="4">polygon!#REF!</definedName>
    <definedName name="max_depth">profile!$B$2</definedName>
    <definedName name="mesh">mat!#REF!</definedName>
    <definedName name="solution1">mat!#REF!</definedName>
    <definedName name="solution2">mat!#REF!</definedName>
    <definedName name="version">main!$D$5</definedName>
  </definedNames>
  <calcPr calcId="191029" fullCalcOn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<sst xmlns="http://schemas.openxmlformats.org/spreadsheetml/2006/main" count="449" uniqueCount="238">
  <si>
    <t>X</t>
  </si>
  <si>
    <t>Y</t>
  </si>
  <si>
    <t>Profile Line #1</t>
  </si>
  <si>
    <t>x</t>
  </si>
  <si>
    <t>y</t>
  </si>
  <si>
    <t>Profile Line #2</t>
  </si>
  <si>
    <t>Profile Line #3</t>
  </si>
  <si>
    <t>Profile Line #4</t>
  </si>
  <si>
    <t>Profile Line #5</t>
  </si>
  <si>
    <t>Profile Line #6</t>
  </si>
  <si>
    <t>Profile Line #7</t>
  </si>
  <si>
    <t>Profile Line #8</t>
  </si>
  <si>
    <t>Profile Line #9</t>
  </si>
  <si>
    <t>Profile Line #10</t>
  </si>
  <si>
    <r>
      <rPr>
        <b/>
        <sz val="14"/>
        <color rgb="FF000000"/>
        <rFont val="Aptos Narrow"/>
        <scheme val="minor"/>
      </rPr>
      <t>Instructions</t>
    </r>
    <r>
      <rPr>
        <sz val="14"/>
        <color rgb="FF000000"/>
        <rFont val="Aptos Narrow"/>
        <scheme val="minor"/>
      </rPr>
      <t>: Copy this template and fill out the inputs in each  sheet/tab as appropriate.</t>
    </r>
  </si>
  <si>
    <t>Sheet</t>
  </si>
  <si>
    <t>Description</t>
  </si>
  <si>
    <t>profile</t>
  </si>
  <si>
    <t>Profile lines describing the slope geometry</t>
  </si>
  <si>
    <t>mat</t>
  </si>
  <si>
    <t>Material properties. One per set per profile line</t>
  </si>
  <si>
    <t>piezo</t>
  </si>
  <si>
    <t>Piezometric line to define pore pressures</t>
  </si>
  <si>
    <t>circles</t>
  </si>
  <si>
    <t>Starting  circles for critical circle search</t>
  </si>
  <si>
    <t>#</t>
  </si>
  <si>
    <t>Depth</t>
  </si>
  <si>
    <t>Xi</t>
  </si>
  <si>
    <t>Yi</t>
  </si>
  <si>
    <t>Option</t>
  </si>
  <si>
    <t>Options</t>
  </si>
  <si>
    <t>Depth of the bottom of the circle</t>
  </si>
  <si>
    <t>Intercept</t>
  </si>
  <si>
    <t>Circle passes through intercept point defined by Xi, Yi</t>
  </si>
  <si>
    <t>dloads</t>
  </si>
  <si>
    <t>Distributed loads</t>
  </si>
  <si>
    <t>reinforce</t>
  </si>
  <si>
    <t>Reinforcement lines</t>
  </si>
  <si>
    <t>noncirc</t>
  </si>
  <si>
    <t>Non-circular failure surface</t>
  </si>
  <si>
    <t>Free</t>
  </si>
  <si>
    <t>Horiz</t>
  </si>
  <si>
    <t>Unrestricted movement</t>
  </si>
  <si>
    <t>Horizontal only</t>
  </si>
  <si>
    <t>Movement</t>
  </si>
  <si>
    <t>N</t>
  </si>
  <si>
    <t>Max Depth:</t>
  </si>
  <si>
    <t>Global Options</t>
  </si>
  <si>
    <t>Depth of water in crack:</t>
  </si>
  <si>
    <t>Tension crack depth:</t>
  </si>
  <si>
    <t xml:space="preserve">Unit weight of water: </t>
  </si>
  <si>
    <t>f</t>
  </si>
  <si>
    <t>g</t>
  </si>
  <si>
    <t>c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</si>
  <si>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</t>
    </r>
    <r>
      <rPr>
        <sz val="12"/>
        <color theme="0"/>
        <rFont val="Symbol"/>
        <charset val="2"/>
      </rPr>
      <t>g</t>
    </r>
    <r>
      <rPr>
        <sz val="12"/>
        <color theme="0"/>
        <rFont val="Aptos Narrow"/>
        <scheme val="minor"/>
      </rPr>
      <t>)</t>
    </r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</si>
  <si>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(c)</t>
    </r>
  </si>
  <si>
    <t>s(f)</t>
  </si>
  <si>
    <t>Standard Deviations</t>
  </si>
  <si>
    <t>No pore pressures (total stress analysis)</t>
  </si>
  <si>
    <t>Use piezometric line</t>
  </si>
  <si>
    <t>Xo</t>
  </si>
  <si>
    <t>Yo</t>
  </si>
  <si>
    <t>Radius</t>
  </si>
  <si>
    <t>R</t>
  </si>
  <si>
    <t>Specified radius, R</t>
  </si>
  <si>
    <t>option</t>
  </si>
  <si>
    <t>mc</t>
  </si>
  <si>
    <t>Strength options</t>
  </si>
  <si>
    <t>Traditional Mohr-Coulomb failure envelope (c and phi)</t>
  </si>
  <si>
    <t>cp</t>
  </si>
  <si>
    <t>c/p ratio with reference elevation</t>
  </si>
  <si>
    <t>r-elev</t>
  </si>
  <si>
    <t>c/p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</si>
  <si>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(c/p)</t>
    </r>
  </si>
  <si>
    <t xml:space="preserve">Seismic coefficient (k): </t>
  </si>
  <si>
    <t>Fixed</t>
  </si>
  <si>
    <t>Does not move</t>
  </si>
  <si>
    <t>name</t>
  </si>
  <si>
    <t>Template version:</t>
  </si>
  <si>
    <t>d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</si>
  <si>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(d)</t>
    </r>
  </si>
  <si>
    <t>Piezometric Line 2</t>
  </si>
  <si>
    <t>* piezometric line 2 is only required for rapid drawdown analysis</t>
  </si>
  <si>
    <t>Piezometric Line 1</t>
  </si>
  <si>
    <t>u</t>
  </si>
  <si>
    <t>Use seepage solution</t>
  </si>
  <si>
    <t>none</t>
  </si>
  <si>
    <t>seep</t>
  </si>
  <si>
    <t>k1</t>
  </si>
  <si>
    <t>k2</t>
  </si>
  <si>
    <t>alpha</t>
  </si>
  <si>
    <t>Seepage</t>
  </si>
  <si>
    <t>max depth defines the elevation of a horizontal line that is treated as the bottom of the profile</t>
  </si>
  <si>
    <t>seep bc</t>
  </si>
  <si>
    <t>kr0</t>
  </si>
  <si>
    <t>h0</t>
  </si>
  <si>
    <t>XSLOPE Input Template</t>
  </si>
  <si>
    <t>E</t>
  </si>
  <si>
    <t>n</t>
  </si>
  <si>
    <t>x1</t>
  </si>
  <si>
    <t>y1</t>
  </si>
  <si>
    <t>x2</t>
  </si>
  <si>
    <t>y2</t>
  </si>
  <si>
    <t>Area</t>
  </si>
  <si>
    <t>Tmax</t>
  </si>
  <si>
    <t>Lp1</t>
  </si>
  <si>
    <t>Lp2</t>
  </si>
  <si>
    <t>Tres</t>
  </si>
  <si>
    <t>Profile Line #11</t>
  </si>
  <si>
    <t>Profile Line #12</t>
  </si>
  <si>
    <t>Profile Line #13</t>
  </si>
  <si>
    <t>Profile Line #14</t>
  </si>
  <si>
    <t>Profile Line #15</t>
  </si>
  <si>
    <t>plot</t>
  </si>
  <si>
    <t>Plot of geometric inputs from other sheets</t>
  </si>
  <si>
    <t>dloads (2)</t>
  </si>
  <si>
    <t>seep bc (2)</t>
  </si>
  <si>
    <t>Distributed loads for stage 2 of multistage analysis</t>
  </si>
  <si>
    <t>Seepage boundary conditions for stage 2 of multistage analysis</t>
  </si>
  <si>
    <t>Seepage boundary conditions</t>
  </si>
  <si>
    <t>Mat ID:</t>
  </si>
  <si>
    <t>Distributed Load #1</t>
  </si>
  <si>
    <t>Distributed Load #2</t>
  </si>
  <si>
    <t>Distributed Load #3</t>
  </si>
  <si>
    <t>Distributed Load #4</t>
  </si>
  <si>
    <t>Distributed Load #5</t>
  </si>
  <si>
    <t>Distributed Load #6</t>
  </si>
  <si>
    <t>Exit Face</t>
  </si>
  <si>
    <t>Exit Face (2)</t>
  </si>
  <si>
    <t>Distributed Load #1 (2)</t>
  </si>
  <si>
    <t>Distributed Load #2 (2)</t>
  </si>
  <si>
    <t>Distributed Load #3 (2)</t>
  </si>
  <si>
    <t>Distributed Load #4 (2)</t>
  </si>
  <si>
    <t>Distributed Load #5 (2)</t>
  </si>
  <si>
    <t>Distributed Load #6 (2)</t>
  </si>
  <si>
    <t>psi</t>
  </si>
  <si>
    <r>
      <rPr>
        <sz val="12"/>
        <color theme="0"/>
        <rFont val="Symbol"/>
        <charset val="2"/>
      </rPr>
      <t>s(</t>
    </r>
    <r>
      <rPr>
        <sz val="12"/>
        <color theme="0"/>
        <rFont val="Aptos Narrow (Body)"/>
      </rPr>
      <t>psi</t>
    </r>
    <r>
      <rPr>
        <sz val="12"/>
        <color theme="0"/>
        <rFont val="Symbol"/>
        <charset val="2"/>
      </rPr>
      <t>)</t>
    </r>
  </si>
  <si>
    <t>Polygon #1</t>
  </si>
  <si>
    <t>Polygon #2</t>
  </si>
  <si>
    <t>Polygon #3</t>
  </si>
  <si>
    <t>Polygon #4</t>
  </si>
  <si>
    <t>Polygon #5</t>
  </si>
  <si>
    <t>Polygon #6</t>
  </si>
  <si>
    <t>Polygon #7</t>
  </si>
  <si>
    <t>Polygon #8</t>
  </si>
  <si>
    <t>Polygon #9</t>
  </si>
  <si>
    <t>Polygon #10</t>
  </si>
  <si>
    <t>Polygon #11</t>
  </si>
  <si>
    <t>Polygon #12</t>
  </si>
  <si>
    <t>Polygon #13</t>
  </si>
  <si>
    <t>Polygon #14</t>
  </si>
  <si>
    <t>Polygon #15</t>
  </si>
  <si>
    <t>H</t>
  </si>
  <si>
    <t>D</t>
  </si>
  <si>
    <t>S</t>
  </si>
  <si>
    <t>I</t>
  </si>
  <si>
    <t xml:space="preserve">Polygons coordinates can be input in CW or CCW order. </t>
  </si>
  <si>
    <t>Vcap</t>
  </si>
  <si>
    <t>Mcap</t>
  </si>
  <si>
    <t>Label</t>
  </si>
  <si>
    <r>
      <rPr>
        <b/>
        <sz val="12"/>
        <color theme="0"/>
        <rFont val="Symbol"/>
        <charset val="2"/>
      </rPr>
      <t>q</t>
    </r>
    <r>
      <rPr>
        <b/>
        <sz val="12"/>
        <color theme="0"/>
        <rFont val="Aptos Narrow"/>
        <scheme val="minor"/>
      </rPr>
      <t>p</t>
    </r>
  </si>
  <si>
    <t>LEM only</t>
  </si>
  <si>
    <t>LEM &amp; FEM</t>
  </si>
  <si>
    <t>FEM only</t>
  </si>
  <si>
    <t>Fixity</t>
  </si>
  <si>
    <t>unsat</t>
  </si>
  <si>
    <t>lf</t>
  </si>
  <si>
    <t>vg</t>
  </si>
  <si>
    <t>linear front model (kr0,h0)</t>
  </si>
  <si>
    <t>Unsat model option</t>
  </si>
  <si>
    <t>Pore pressure (u) options</t>
  </si>
  <si>
    <t>pow</t>
  </si>
  <si>
    <t>ru</t>
  </si>
  <si>
    <t>pow_a</t>
  </si>
  <si>
    <t>pow_b</t>
  </si>
  <si>
    <t>pow_c</t>
  </si>
  <si>
    <t>pow_d</t>
  </si>
  <si>
    <t>Appl</t>
  </si>
  <si>
    <t>Tend1</t>
  </si>
  <si>
    <t>Tend2</t>
  </si>
  <si>
    <t>Geosynthetic</t>
  </si>
  <si>
    <t>Tangent</t>
  </si>
  <si>
    <t>Active</t>
  </si>
  <si>
    <t>Nail</t>
  </si>
  <si>
    <t>Axial</t>
  </si>
  <si>
    <t>Passive</t>
  </si>
  <si>
    <t>Tieback</t>
  </si>
  <si>
    <t>Anchor</t>
  </si>
  <si>
    <t>P</t>
  </si>
  <si>
    <r>
      <rPr>
        <sz val="12"/>
        <color theme="0"/>
        <rFont val="Symbol"/>
        <charset val="2"/>
      </rPr>
      <t>g</t>
    </r>
    <r>
      <rPr>
        <vertAlign val="subscript"/>
        <sz val="12"/>
        <color theme="0"/>
        <rFont val="Aptos Narrow (Body)"/>
      </rPr>
      <t>sat</t>
    </r>
  </si>
  <si>
    <t>Pore pressure ratio (u = ru * sigma_v)</t>
  </si>
  <si>
    <t>Power curve envelope: t = pow_a * (sn + pow_d)^pow_b + pow_c</t>
  </si>
  <si>
    <t>Type</t>
  </si>
  <si>
    <t>Dir</t>
  </si>
  <si>
    <t>Spacing</t>
  </si>
  <si>
    <t>Angle</t>
  </si>
  <si>
    <t>Type:</t>
  </si>
  <si>
    <t>Type optons</t>
  </si>
  <si>
    <t>phreatic</t>
  </si>
  <si>
    <t xml:space="preserve"> Phreatic surface: static head reduced by cos² of the line's slope.</t>
  </si>
  <si>
    <t>True piezometric line: u = γw × vertical distance below the line (static head).</t>
  </si>
  <si>
    <t>hb</t>
  </si>
  <si>
    <t>gard</t>
  </si>
  <si>
    <t>Gardner model (a, n)</t>
  </si>
  <si>
    <t>van Genuchten model (a, n)</t>
  </si>
  <si>
    <t>a</t>
  </si>
  <si>
    <t>hb_sci</t>
  </si>
  <si>
    <t>Generalized Hoek-Brown (rock mass): hb_sci, hb_gsi, hb_mi, hb_d</t>
  </si>
  <si>
    <t>hb_gsi</t>
  </si>
  <si>
    <t>hb_mi</t>
  </si>
  <si>
    <t>hb_d</t>
  </si>
  <si>
    <t>nu</t>
  </si>
  <si>
    <t>BC Option:</t>
  </si>
  <si>
    <t>head</t>
  </si>
  <si>
    <t>flux</t>
  </si>
  <si>
    <t>Head/Flux BC #1</t>
  </si>
  <si>
    <t>specified head (len)</t>
  </si>
  <si>
    <t>Head/Flux BC #2</t>
  </si>
  <si>
    <t>Head/Flux BC #3</t>
  </si>
  <si>
    <t>Head/Flux BC #4</t>
  </si>
  <si>
    <t>Head/Flux BC #5</t>
  </si>
  <si>
    <t>Head/Flux BC #1 (2)</t>
  </si>
  <si>
    <t>Head/Flux BC #2 (2)</t>
  </si>
  <si>
    <t>Head/Flux BC #3 (2)</t>
  </si>
  <si>
    <t>Head/Flux BC #4 (2)</t>
  </si>
  <si>
    <t>Head/Flux BC #5 (2)</t>
  </si>
  <si>
    <t>Neumann flux - normal Darcy velocity (len/time), + = inflow</t>
  </si>
  <si>
    <t>polygon</t>
  </si>
  <si>
    <t>Polygons describing the slope geometry</t>
  </si>
  <si>
    <t>piles</t>
  </si>
  <si>
    <t>Piles</t>
  </si>
  <si>
    <t>lloads</t>
  </si>
  <si>
    <t>Line loads</t>
  </si>
  <si>
    <t>elastic</t>
  </si>
  <si>
    <t>Elastic / infinite strength (cannot fail). FEM: no yield; LEM: impenetrable</t>
  </si>
  <si>
    <t>t_cut</t>
  </si>
  <si>
    <t>Shear Strength/Stiffness</t>
  </si>
  <si>
    <t>Color legend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</si>
</sst>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2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b/>
      <sz val="12"/>
      <color theme="0"/>
      <name val="Aptos Narrow"/>
      <scheme val="minor"/>
    </font>
    <font>
      <sz val="12"/>
      <color theme="0"/>
      <name val="Aptos Narrow"/>
      <scheme val="minor"/>
    </font>
    <font>
      <b/>
      <sz val="24"/>
      <color theme="1"/>
      <name val="Aptos Narrow"/>
      <scheme val="minor"/>
    </font>
    <font>
      <sz val="14"/>
      <color rgb="FF000000"/>
      <name val="Aptos Narrow"/>
      <scheme val="minor"/>
    </font>
    <font>
      <b/>
      <sz val="14"/>
      <color rgb="FF000000"/>
      <name val="Aptos Narrow"/>
      <scheme val="minor"/>
    </font>
    <font>
      <b/>
      <sz val="11"/>
      <color theme="0"/>
      <name val="Aptos Narrow"/>
      <scheme val="minor"/>
    </font>
    <font>
      <sz val="12"/>
      <color theme="0"/>
      <name val="Aptos Narrow"/>
      <family val="2"/>
      <scheme val="minor"/>
    </font>
    <font>
      <sz val="12"/>
      <color theme="0"/>
      <name val="Symbol"/>
      <charset val="2"/>
    </font>
    <font>
      <sz val="12"/>
      <color rgb="FF000000"/>
      <name val="Aptos Narrow"/>
      <family val="2"/>
      <scheme val="minor"/>
    </font>
    <font>
      <i/>
      <sz val="11"/>
      <color theme="1"/>
      <name val="Aptos Narrow"/>
      <scheme val="minor"/>
    </font>
    <font>
      <i/>
      <sz val="12"/>
      <color theme="1"/>
      <name val="Aptos Narrow"/>
      <scheme val="minor"/>
    </font>
    <font>
      <sz val="11"/>
      <color theme="1"/>
      <name val="Aptos Narrow"/>
      <scheme val="minor"/>
    </font>
    <font>
      <b/>
      <sz val="11"/>
      <color rgb="FFFF0000"/>
      <name val="Aptos Narrow"/>
      <family val="2"/>
      <scheme val="minor"/>
    </font>
    <font>
      <sz val="12"/>
      <color theme="0"/>
      <name val="Aptos Narrow (Body)"/>
    </font>
    <font>
      <b/>
      <sz val="12"/>
      <color theme="0"/>
      <name val="Symbol"/>
      <charset val="2"/>
    </font>
    <font>
      <vertAlign val="subscript"/>
      <sz val="12"/>
      <color theme="0"/>
      <name val="Aptos Narrow (Body)"/>
    </font>
    <font>
      <sz val="12"/>
      <color theme="0"/>
      <name val="Aptos Narrow"/>
    </font>
  </fonts>
  <fills count="18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rgb="FF0432FF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9" tint="-0.49998474074526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horizontal="center"/>
    </xf>
    <xf numFmtId="0" fontId="3" fillId="0" borderId="0" xfId="0" applyFont="1"/>
    <xf numFmtId="0" fontId="6" fillId="0" borderId="0" xfId="0" applyFont="1"/>
    <xf numFmtId="0" fontId="7" fillId="0" borderId="0" xfId="0" applyFont="1"/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9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0" fillId="0" borderId="0" xfId="0" applyAlignment="1">
      <alignment horizontal="right"/>
    </xf>
    <xf numFmtId="0" fontId="4" fillId="2" borderId="0" xfId="0" applyFont="1" applyFill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13" fillId="0" borderId="0" xfId="0" applyFont="1"/>
    <xf numFmtId="0" fontId="5" fillId="8" borderId="0" xfId="0" applyFont="1" applyFill="1" applyAlignment="1">
      <alignment horizontal="center"/>
    </xf>
    <xf numFmtId="0" fontId="14" fillId="0" borderId="0" xfId="0" applyFont="1" applyAlignment="1">
      <alignment horizontal="left"/>
    </xf>
    <xf numFmtId="0" fontId="2" fillId="9" borderId="1" xfId="0" applyFont="1" applyFill="1" applyBorder="1" applyAlignment="1">
      <alignment horizontal="center"/>
    </xf>
    <xf numFmtId="0" fontId="0" fillId="6" borderId="0" xfId="0" applyFill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0" borderId="0" xfId="0" quotePrefix="1" applyAlignment="1">
      <alignment horizontal="center"/>
    </xf>
    <xf numFmtId="0" fontId="4" fillId="2" borderId="0" xfId="0" applyFont="1" applyFill="1"/>
    <xf numFmtId="0" fontId="2" fillId="11" borderId="1" xfId="0" applyFont="1" applyFill="1" applyBorder="1" applyAlignment="1">
      <alignment horizontal="center"/>
    </xf>
    <xf numFmtId="0" fontId="15" fillId="11" borderId="1" xfId="0" applyFont="1" applyFill="1" applyBorder="1" applyAlignment="1">
      <alignment horizontal="center"/>
    </xf>
    <xf numFmtId="0" fontId="2" fillId="12" borderId="1" xfId="0" applyFont="1" applyFill="1" applyBorder="1" applyAlignment="1">
      <alignment horizontal="center"/>
    </xf>
    <xf numFmtId="0" fontId="15" fillId="12" borderId="1" xfId="0" applyFont="1" applyFill="1" applyBorder="1" applyAlignment="1">
      <alignment horizontal="center"/>
    </xf>
    <xf numFmtId="0" fontId="2" fillId="14" borderId="1" xfId="0" applyFont="1" applyFill="1" applyBorder="1" applyAlignment="1">
      <alignment horizontal="center"/>
    </xf>
    <xf numFmtId="0" fontId="16" fillId="14" borderId="1" xfId="0" applyFont="1" applyFill="1" applyBorder="1" applyAlignment="1">
      <alignment horizontal="center"/>
    </xf>
    <xf numFmtId="0" fontId="2" fillId="15" borderId="1" xfId="0" applyFont="1" applyFill="1" applyBorder="1" applyAlignment="1">
      <alignment horizontal="center"/>
    </xf>
    <xf numFmtId="0" fontId="16" fillId="15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6" borderId="0" xfId="0" applyFont="1" applyFill="1" applyAlignment="1">
      <alignment horizontal="center"/>
    </xf>
    <xf numFmtId="0" fontId="0" fillId="5" borderId="0" xfId="0" applyFill="1"/>
    <xf numFmtId="0" fontId="20" fillId="4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2" fillId="14" borderId="6" xfId="0" applyFont="1" applyFill="1" applyBorder="1" applyAlignment="1">
      <alignment horizontal="center"/>
    </xf>
    <xf numFmtId="0" fontId="2" fillId="14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15" borderId="6" xfId="0" applyFont="1" applyFill="1" applyBorder="1" applyAlignment="1">
      <alignment horizontal="center"/>
    </xf>
    <xf numFmtId="0" fontId="2" fillId="15" borderId="3" xfId="0" applyFont="1" applyFill="1" applyBorder="1" applyAlignment="1">
      <alignment horizontal="center"/>
    </xf>
    <xf numFmtId="0" fontId="1" fillId="7" borderId="0" xfId="0" applyFont="1" applyFill="1" applyAlignment="1">
      <alignment horizontal="center"/>
    </xf>
    <xf numFmtId="0" fontId="1" fillId="6" borderId="0" xfId="0" applyFont="1" applyFill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 vertical="center"/>
    </xf>
    <xf numFmtId="0" fontId="1" fillId="13" borderId="1" xfId="0" applyFont="1" applyFill="1" applyBorder="1" applyAlignment="1">
      <alignment horizontal="center" vertical="center"/>
    </xf>
    <xf numFmtId="0" fontId="5" fillId="6" borderId="0" xfId="0" applyFont="1" applyFill="1" applyAlignment="1">
      <alignment horizontal="center"/>
    </xf>
    <xf numFmtId="0" fontId="11" fillId="6" borderId="0" xfId="0" applyFont="1" applyFill="1" applyAlignment="1">
      <alignment horizontal="center"/>
    </xf>
    <xf numFmtId="0" fontId="5" fillId="16" borderId="0" xfId="0" applyFont="1" applyFill="1" applyAlignment="1">
      <alignment horizontal="center"/>
    </xf>
    <xf numFmtId="0" fontId="11" fillId="16" borderId="0" xfId="0" applyFont="1" applyFill="1" applyAlignment="1">
      <alignment horizontal="center"/>
    </xf>
    <xf numFmtId="0" fontId="5" fillId="17" borderId="0" xfId="0" applyFont="1" applyFill="1" applyAlignment="1">
      <alignment horizontal="center"/>
    </xf>
    <xf numFmtId="0" fontId="20" fillId="6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5" fillId="5" borderId="0" xfId="0" applyFont="1" applyFill="1" applyAlignment="1">
      <alignment horizontal="center"/>
    </xf>
  </cellXfs>
  <cellStyles count="1">
    <cellStyle name="Normal" xfId="0" builtinId="0"/>
  </cellStyles>
  <dxfs count="16"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043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profile!$A$4</c:f>
              <c:strCache>
                <c:ptCount val="1"/>
                <c:pt idx="0">
                  <c:v>Profile Line #1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profile!$A$8:$A$27</c:f>
              <c:numCache>
                <c:formatCode>General</c:formatCode>
                <c:ptCount val="20"/>
              </c:numCache>
            </c:numRef>
          </c:xVal>
          <c:yVal>
            <c:numRef>
              <c:f>profile!$B$8:$B$27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04D-4E4F-B7C4-BDC51C67D2D8}"/>
            </c:ext>
          </c:extLst>
        </c:ser>
        <c:ser>
          <c:idx val="1"/>
          <c:order val="1"/>
          <c:tx>
            <c:strRef>
              <c:f>profile!$D$4</c:f>
              <c:strCache>
                <c:ptCount val="1"/>
                <c:pt idx="0">
                  <c:v>Profile Line #2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profile!$D$8:$D$27</c:f>
              <c:numCache>
                <c:formatCode>General</c:formatCode>
                <c:ptCount val="20"/>
              </c:numCache>
            </c:numRef>
          </c:xVal>
          <c:yVal>
            <c:numRef>
              <c:f>profile!$E$8:$E$27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04D-4E4F-B7C4-BDC51C67D2D8}"/>
            </c:ext>
          </c:extLst>
        </c:ser>
        <c:ser>
          <c:idx val="2"/>
          <c:order val="2"/>
          <c:tx>
            <c:strRef>
              <c:f>profile!$G$4</c:f>
              <c:strCache>
                <c:ptCount val="1"/>
                <c:pt idx="0">
                  <c:v>Profile Line #3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profile!$G$8:$G$27</c:f>
              <c:numCache>
                <c:formatCode>General</c:formatCode>
                <c:ptCount val="20"/>
              </c:numCache>
            </c:numRef>
          </c:xVal>
          <c:yVal>
            <c:numRef>
              <c:f>profile!$H$8:$H$27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04D-4E4F-B7C4-BDC51C67D2D8}"/>
            </c:ext>
          </c:extLst>
        </c:ser>
        <c:ser>
          <c:idx val="3"/>
          <c:order val="3"/>
          <c:tx>
            <c:strRef>
              <c:f>profile!$J$4</c:f>
              <c:strCache>
                <c:ptCount val="1"/>
                <c:pt idx="0">
                  <c:v>Profile Line #4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profile!$J$8:$J$27</c:f>
              <c:numCache>
                <c:formatCode>General</c:formatCode>
                <c:ptCount val="20"/>
              </c:numCache>
            </c:numRef>
          </c:xVal>
          <c:yVal>
            <c:numRef>
              <c:f>profile!$K$8:$K$27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04D-4E4F-B7C4-BDC51C67D2D8}"/>
            </c:ext>
          </c:extLst>
        </c:ser>
        <c:ser>
          <c:idx val="4"/>
          <c:order val="4"/>
          <c:tx>
            <c:strRef>
              <c:f>profile!$M$4</c:f>
              <c:strCache>
                <c:ptCount val="1"/>
                <c:pt idx="0">
                  <c:v>Profile Line #5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profile!$M$8:$M$27</c:f>
              <c:numCache>
                <c:formatCode>General</c:formatCode>
                <c:ptCount val="20"/>
              </c:numCache>
            </c:numRef>
          </c:xVal>
          <c:yVal>
            <c:numRef>
              <c:f>profile!$N$8:$N$27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704D-4E4F-B7C4-BDC51C67D2D8}"/>
            </c:ext>
          </c:extLst>
        </c:ser>
        <c:ser>
          <c:idx val="5"/>
          <c:order val="5"/>
          <c:tx>
            <c:strRef>
              <c:f>profile!$P$4</c:f>
              <c:strCache>
                <c:ptCount val="1"/>
                <c:pt idx="0">
                  <c:v>Profile Line #6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profile!$P$8:$P$27</c:f>
              <c:numCache>
                <c:formatCode>General</c:formatCode>
                <c:ptCount val="20"/>
              </c:numCache>
            </c:numRef>
          </c:xVal>
          <c:yVal>
            <c:numRef>
              <c:f>profile!$Q$8:$Q$27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704D-4E4F-B7C4-BDC51C67D2D8}"/>
            </c:ext>
          </c:extLst>
        </c:ser>
        <c:ser>
          <c:idx val="6"/>
          <c:order val="6"/>
          <c:tx>
            <c:strRef>
              <c:f>profile!$S$4</c:f>
              <c:strCache>
                <c:ptCount val="1"/>
                <c:pt idx="0">
                  <c:v>Profile Line #7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profile!$S$8:$S$27</c:f>
              <c:numCache>
                <c:formatCode>General</c:formatCode>
                <c:ptCount val="20"/>
              </c:numCache>
            </c:numRef>
          </c:xVal>
          <c:yVal>
            <c:numRef>
              <c:f>profile!$T$8:$T$27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704D-4E4F-B7C4-BDC51C67D2D8}"/>
            </c:ext>
          </c:extLst>
        </c:ser>
        <c:ser>
          <c:idx val="7"/>
          <c:order val="7"/>
          <c:tx>
            <c:strRef>
              <c:f>profile!$V$4</c:f>
              <c:strCache>
                <c:ptCount val="1"/>
                <c:pt idx="0">
                  <c:v>Profile Line #8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profile!$V$8:$V$27</c:f>
              <c:numCache>
                <c:formatCode>General</c:formatCode>
                <c:ptCount val="20"/>
              </c:numCache>
            </c:numRef>
          </c:xVal>
          <c:yVal>
            <c:numRef>
              <c:f>profile!$W$8:$W$27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704D-4E4F-B7C4-BDC51C67D2D8}"/>
            </c:ext>
          </c:extLst>
        </c:ser>
        <c:ser>
          <c:idx val="8"/>
          <c:order val="8"/>
          <c:tx>
            <c:strRef>
              <c:f>profile!$Y$4</c:f>
              <c:strCache>
                <c:ptCount val="1"/>
                <c:pt idx="0">
                  <c:v>Profile Line #9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profile!$Y$8:$Y$27</c:f>
              <c:numCache>
                <c:formatCode>General</c:formatCode>
                <c:ptCount val="20"/>
              </c:numCache>
            </c:numRef>
          </c:xVal>
          <c:yVal>
            <c:numRef>
              <c:f>profile!$Z$8:$Z$27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704D-4E4F-B7C4-BDC51C67D2D8}"/>
            </c:ext>
          </c:extLst>
        </c:ser>
        <c:ser>
          <c:idx val="9"/>
          <c:order val="9"/>
          <c:tx>
            <c:strRef>
              <c:f>profile!$AB$4</c:f>
              <c:strCache>
                <c:ptCount val="1"/>
                <c:pt idx="0">
                  <c:v>Profile Line #10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profile!$AB$8:$AB$27</c:f>
              <c:numCache>
                <c:formatCode>General</c:formatCode>
                <c:ptCount val="20"/>
              </c:numCache>
            </c:numRef>
          </c:xVal>
          <c:yVal>
            <c:numRef>
              <c:f>profile!$AC$8:$AC$27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704D-4E4F-B7C4-BDC51C67D2D8}"/>
            </c:ext>
          </c:extLst>
        </c:ser>
        <c:ser>
          <c:idx val="45"/>
          <c:order val="10"/>
          <c:tx>
            <c:strRef>
              <c:f>profile!$AE$4</c:f>
              <c:strCache>
                <c:ptCount val="1"/>
                <c:pt idx="0">
                  <c:v>Profile Line #11</c:v>
                </c:pt>
              </c:strCache>
            </c:strRef>
          </c:tx>
          <c:spPr>
            <a:ln w="19050" cap="rnd">
              <a:solidFill>
                <a:schemeClr val="accent4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</a:schemeClr>
              </a:solidFill>
              <a:ln w="9525">
                <a:solidFill>
                  <a:schemeClr val="accent4">
                    <a:lumMod val="70000"/>
                  </a:schemeClr>
                </a:solidFill>
              </a:ln>
              <a:effectLst/>
            </c:spPr>
          </c:marker>
          <c:xVal>
            <c:numRef>
              <c:f>profile!$AE$8:$AE$27</c:f>
              <c:numCache>
                <c:formatCode>General</c:formatCode>
                <c:ptCount val="20"/>
              </c:numCache>
            </c:numRef>
          </c:xVal>
          <c:yVal>
            <c:numRef>
              <c:f>profile!$AF$8:$AF$27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226-7045-8BAC-DB7411F222B8}"/>
            </c:ext>
          </c:extLst>
        </c:ser>
        <c:ser>
          <c:idx val="46"/>
          <c:order val="11"/>
          <c:tx>
            <c:strRef>
              <c:f>profile!$AH$4</c:f>
              <c:strCache>
                <c:ptCount val="1"/>
                <c:pt idx="0">
                  <c:v>Profile Line #12</c:v>
                </c:pt>
              </c:strCache>
            </c:strRef>
          </c:tx>
          <c:spPr>
            <a:ln w="19050" cap="rnd">
              <a:solidFill>
                <a:schemeClr val="accent5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</a:schemeClr>
              </a:solidFill>
              <a:ln w="9525">
                <a:solidFill>
                  <a:schemeClr val="accent5">
                    <a:lumMod val="70000"/>
                  </a:schemeClr>
                </a:solidFill>
              </a:ln>
              <a:effectLst/>
            </c:spPr>
          </c:marker>
          <c:xVal>
            <c:numRef>
              <c:f>profile!$AH$8:$AH$27</c:f>
              <c:numCache>
                <c:formatCode>General</c:formatCode>
                <c:ptCount val="20"/>
              </c:numCache>
            </c:numRef>
          </c:xVal>
          <c:yVal>
            <c:numRef>
              <c:f>profile!$AI$8:$AI$27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226-7045-8BAC-DB7411F222B8}"/>
            </c:ext>
          </c:extLst>
        </c:ser>
        <c:ser>
          <c:idx val="47"/>
          <c:order val="12"/>
          <c:tx>
            <c:strRef>
              <c:f>profile!$AK$4</c:f>
              <c:strCache>
                <c:ptCount val="1"/>
                <c:pt idx="0">
                  <c:v>Profile Line #13</c:v>
                </c:pt>
              </c:strCache>
            </c:strRef>
          </c:tx>
          <c:spPr>
            <a:ln w="19050" cap="rnd">
              <a:solidFill>
                <a:schemeClr val="accent6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</a:schemeClr>
              </a:solidFill>
              <a:ln w="9525">
                <a:solidFill>
                  <a:schemeClr val="accent6">
                    <a:lumMod val="70000"/>
                  </a:schemeClr>
                </a:solidFill>
              </a:ln>
              <a:effectLst/>
            </c:spPr>
          </c:marker>
          <c:xVal>
            <c:numRef>
              <c:f>profile!$AK$8:$AK$27</c:f>
              <c:numCache>
                <c:formatCode>General</c:formatCode>
                <c:ptCount val="20"/>
              </c:numCache>
            </c:numRef>
          </c:xVal>
          <c:yVal>
            <c:numRef>
              <c:f>profile!$AL$8:$AL$27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226-7045-8BAC-DB7411F222B8}"/>
            </c:ext>
          </c:extLst>
        </c:ser>
        <c:ser>
          <c:idx val="48"/>
          <c:order val="13"/>
          <c:tx>
            <c:strRef>
              <c:f>profile!$AN$4</c:f>
              <c:strCache>
                <c:ptCount val="1"/>
                <c:pt idx="0">
                  <c:v>Profile Line #14</c:v>
                </c:pt>
              </c:strCache>
            </c:strRef>
          </c:tx>
          <c:spPr>
            <a:ln w="19050" cap="rnd">
              <a:solidFill>
                <a:schemeClr val="accent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  <a:lumOff val="50000"/>
                </a:schemeClr>
              </a:solidFill>
              <a:ln w="9525">
                <a:solidFill>
                  <a:schemeClr val="accent1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profile!$AN$8:$AN$27</c:f>
              <c:numCache>
                <c:formatCode>General</c:formatCode>
                <c:ptCount val="20"/>
              </c:numCache>
            </c:numRef>
          </c:xVal>
          <c:yVal>
            <c:numRef>
              <c:f>profile!$AO$8:$AO$27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E226-7045-8BAC-DB7411F222B8}"/>
            </c:ext>
          </c:extLst>
        </c:ser>
        <c:ser>
          <c:idx val="49"/>
          <c:order val="14"/>
          <c:tx>
            <c:strRef>
              <c:f>profile!$AQ$4</c:f>
              <c:strCache>
                <c:ptCount val="1"/>
                <c:pt idx="0">
                  <c:v>Profile Line #15</c:v>
                </c:pt>
              </c:strCache>
            </c:strRef>
          </c:tx>
          <c:spPr>
            <a:ln w="19050" cap="rnd">
              <a:solidFill>
                <a:schemeClr val="accent2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  <a:lumOff val="50000"/>
                </a:schemeClr>
              </a:solidFill>
              <a:ln w="9525">
                <a:solidFill>
                  <a:schemeClr val="accent2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profile!$AQ$8:$AQ$27</c:f>
              <c:numCache>
                <c:formatCode>General</c:formatCode>
                <c:ptCount val="20"/>
              </c:numCache>
            </c:numRef>
          </c:xVal>
          <c:yVal>
            <c:numRef>
              <c:f>profile!$AR$8:$AR$27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E226-7045-8BAC-DB7411F222B8}"/>
            </c:ext>
          </c:extLst>
        </c:ser>
        <c:ser>
          <c:idx val="10"/>
          <c:order val="15"/>
          <c:tx>
            <c:v>Piezometric Line</c:v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rgbClr val="00B0F0"/>
                </a:solidFill>
              </a:ln>
              <a:effectLst/>
            </c:spPr>
          </c:marker>
          <c:xVal>
            <c:numRef>
              <c:f>piezo!$A$5:$A$19</c:f>
              <c:numCache>
                <c:formatCode>General</c:formatCode>
                <c:ptCount val="15"/>
              </c:numCache>
            </c:numRef>
          </c:xVal>
          <c:yVal>
            <c:numRef>
              <c:f>piezo!$B$5:$B$19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704D-4E4F-B7C4-BDC51C67D2D8}"/>
            </c:ext>
          </c:extLst>
        </c:ser>
        <c:ser>
          <c:idx val="32"/>
          <c:order val="16"/>
          <c:tx>
            <c:v>Piezometric Line #2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piezo!$D$5:$D$19</c:f>
              <c:numCache>
                <c:formatCode>General</c:formatCode>
                <c:ptCount val="15"/>
              </c:numCache>
            </c:numRef>
          </c:xVal>
          <c:yVal>
            <c:numRef>
              <c:f>piezo!$E$5:$E$19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672-E744-B35F-ADA82DDA9A28}"/>
            </c:ext>
          </c:extLst>
        </c:ser>
        <c:ser>
          <c:idx val="11"/>
          <c:order val="17"/>
          <c:tx>
            <c:v>Non-Circular Failure Surface</c:v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5"/>
                </a:solidFill>
                <a:prstDash val="dash"/>
              </a:ln>
              <a:effectLst/>
            </c:spPr>
          </c:marker>
          <c:xVal>
            <c:numRef>
              <c:f>'non-circ'!$A$3:$A$17</c:f>
              <c:numCache>
                <c:formatCode>General</c:formatCode>
                <c:ptCount val="15"/>
              </c:numCache>
            </c:numRef>
          </c:xVal>
          <c:yVal>
            <c:numRef>
              <c:f>'non-circ'!$B$3:$B$17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704D-4E4F-B7C4-BDC51C67D2D8}"/>
            </c:ext>
          </c:extLst>
        </c:ser>
        <c:ser>
          <c:idx val="12"/>
          <c:order val="18"/>
          <c:tx>
            <c:strRef>
              <c:f>dloads!$B$2</c:f>
              <c:strCache>
                <c:ptCount val="1"/>
                <c:pt idx="0">
                  <c:v>Distributed Load #1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76200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dloads!$B$4:$B$13</c:f>
              <c:numCache>
                <c:formatCode>General</c:formatCode>
                <c:ptCount val="10"/>
              </c:numCache>
            </c:numRef>
          </c:xVal>
          <c:yVal>
            <c:numRef>
              <c:f>dloads!$C$4:$C$13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704D-4E4F-B7C4-BDC51C67D2D8}"/>
            </c:ext>
          </c:extLst>
        </c:ser>
        <c:ser>
          <c:idx val="13"/>
          <c:order val="19"/>
          <c:tx>
            <c:strRef>
              <c:f>dloads!$F$2</c:f>
              <c:strCache>
                <c:ptCount val="1"/>
                <c:pt idx="0">
                  <c:v>Distributed Load #2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dloads!$F$4:$F$13</c:f>
              <c:numCache>
                <c:formatCode>General</c:formatCode>
                <c:ptCount val="10"/>
              </c:numCache>
            </c:numRef>
          </c:xVal>
          <c:yVal>
            <c:numRef>
              <c:f>dloads!$G$4:$G$13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704D-4E4F-B7C4-BDC51C67D2D8}"/>
            </c:ext>
          </c:extLst>
        </c:ser>
        <c:ser>
          <c:idx val="14"/>
          <c:order val="20"/>
          <c:tx>
            <c:strRef>
              <c:f>dloads!$J$2</c:f>
              <c:strCache>
                <c:ptCount val="1"/>
                <c:pt idx="0">
                  <c:v>Distributed Load #3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dloads!$J$4:$J$13</c:f>
              <c:numCache>
                <c:formatCode>General</c:formatCode>
                <c:ptCount val="10"/>
              </c:numCache>
            </c:numRef>
          </c:xVal>
          <c:yVal>
            <c:numRef>
              <c:f>dloads!$K$4:$K$13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704D-4E4F-B7C4-BDC51C67D2D8}"/>
            </c:ext>
          </c:extLst>
        </c:ser>
        <c:ser>
          <c:idx val="15"/>
          <c:order val="21"/>
          <c:tx>
            <c:strRef>
              <c:f>dloads!$N$2</c:f>
              <c:strCache>
                <c:ptCount val="1"/>
                <c:pt idx="0">
                  <c:v>Distributed Load #4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dloads!$N$4:$N$13</c:f>
              <c:numCache>
                <c:formatCode>General</c:formatCode>
                <c:ptCount val="10"/>
              </c:numCache>
            </c:numRef>
          </c:xVal>
          <c:yVal>
            <c:numRef>
              <c:f>dloads!$O$4:$O$13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704D-4E4F-B7C4-BDC51C67D2D8}"/>
            </c:ext>
          </c:extLst>
        </c:ser>
        <c:ser>
          <c:idx val="16"/>
          <c:order val="22"/>
          <c:tx>
            <c:strRef>
              <c:f>dloads!$R$2</c:f>
              <c:strCache>
                <c:ptCount val="1"/>
                <c:pt idx="0">
                  <c:v>Distributed Load #5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dloads!$R$4:$R$22</c:f>
              <c:numCache>
                <c:formatCode>General</c:formatCode>
                <c:ptCount val="19"/>
              </c:numCache>
            </c:numRef>
          </c:xVal>
          <c:yVal>
            <c:numRef>
              <c:f>dloads!$S$4:$S$22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704D-4E4F-B7C4-BDC51C67D2D8}"/>
            </c:ext>
          </c:extLst>
        </c:ser>
        <c:ser>
          <c:idx val="17"/>
          <c:order val="23"/>
          <c:tx>
            <c:strRef>
              <c:f>dloads!$V$2</c:f>
              <c:strCache>
                <c:ptCount val="1"/>
                <c:pt idx="0">
                  <c:v>Distributed Load #6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dloads!$V$4:$V$22</c:f>
              <c:numCache>
                <c:formatCode>General</c:formatCode>
                <c:ptCount val="19"/>
              </c:numCache>
            </c:numRef>
          </c:xVal>
          <c:yVal>
            <c:numRef>
              <c:f>dloads!$W$4:$W$22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704D-4E4F-B7C4-BDC51C67D2D8}"/>
            </c:ext>
          </c:extLst>
        </c:ser>
        <c:ser>
          <c:idx val="18"/>
          <c:order val="24"/>
          <c:tx>
            <c:strRef>
              <c:f>'dloads (2)'!$B$2:$D$2</c:f>
              <c:strCache>
                <c:ptCount val="1"/>
                <c:pt idx="0">
                  <c:v>Distributed Load #1 (2)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F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76200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3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5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7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9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B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D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F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1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3-3920-BF44-925A-9D95B0B535DF}"/>
              </c:ext>
            </c:extLst>
          </c:dPt>
          <c:dPt>
            <c:idx val="1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5-3920-BF44-925A-9D95B0B535DF}"/>
              </c:ext>
            </c:extLst>
          </c:dPt>
          <c:xVal>
            <c:numRef>
              <c:f>'dloads (2)'!$B$4:$B$22</c:f>
              <c:numCache>
                <c:formatCode>General</c:formatCode>
                <c:ptCount val="19"/>
              </c:numCache>
            </c:numRef>
          </c:xVal>
          <c:yVal>
            <c:numRef>
              <c:f>'dloads (2)'!$C$4:$C$22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704D-4E4F-B7C4-BDC51C67D2D8}"/>
            </c:ext>
          </c:extLst>
        </c:ser>
        <c:ser>
          <c:idx val="19"/>
          <c:order val="25"/>
          <c:tx>
            <c:strRef>
              <c:f>'dloads (2)'!$F$2:$H$2</c:f>
              <c:strCache>
                <c:ptCount val="1"/>
                <c:pt idx="0">
                  <c:v>Distributed Load #2 (2)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'dloads (2)'!$F$4:$F$22</c:f>
              <c:numCache>
                <c:formatCode>General</c:formatCode>
                <c:ptCount val="19"/>
              </c:numCache>
            </c:numRef>
          </c:xVal>
          <c:yVal>
            <c:numRef>
              <c:f>'dloads (2)'!$G$4:$G$22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704D-4E4F-B7C4-BDC51C67D2D8}"/>
            </c:ext>
          </c:extLst>
        </c:ser>
        <c:ser>
          <c:idx val="54"/>
          <c:order val="26"/>
          <c:tx>
            <c:strRef>
              <c:f>'dloads (2)'!$J$2:$L$2</c:f>
              <c:strCache>
                <c:ptCount val="1"/>
                <c:pt idx="0">
                  <c:v>Distributed Load #3 (2)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'dloads (2)'!$J$4:$J$22</c:f>
              <c:numCache>
                <c:formatCode>General</c:formatCode>
                <c:ptCount val="19"/>
              </c:numCache>
            </c:numRef>
          </c:xVal>
          <c:yVal>
            <c:numRef>
              <c:f>'dloads (2)'!$K$4:$K$22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C2E-2B4D-ACD2-117ABA4930F6}"/>
            </c:ext>
          </c:extLst>
        </c:ser>
        <c:ser>
          <c:idx val="55"/>
          <c:order val="27"/>
          <c:tx>
            <c:strRef>
              <c:f>'dloads (2)'!$N$2:$P$2</c:f>
              <c:strCache>
                <c:ptCount val="1"/>
                <c:pt idx="0">
                  <c:v>Distributed Load #4 (2)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'dloads (2)'!$N$4:$N$22</c:f>
              <c:numCache>
                <c:formatCode>General</c:formatCode>
                <c:ptCount val="19"/>
              </c:numCache>
            </c:numRef>
          </c:xVal>
          <c:yVal>
            <c:numRef>
              <c:f>'dloads (2)'!$O$4:$O$22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C2E-2B4D-ACD2-117ABA4930F6}"/>
            </c:ext>
          </c:extLst>
        </c:ser>
        <c:ser>
          <c:idx val="56"/>
          <c:order val="28"/>
          <c:tx>
            <c:strRef>
              <c:f>'dloads (2)'!$R$2:$T$2</c:f>
              <c:strCache>
                <c:ptCount val="1"/>
                <c:pt idx="0">
                  <c:v>Distributed Load #5 (2)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'dloads (2)'!$R$4:$R$22</c:f>
              <c:numCache>
                <c:formatCode>General</c:formatCode>
                <c:ptCount val="19"/>
              </c:numCache>
            </c:numRef>
          </c:xVal>
          <c:yVal>
            <c:numRef>
              <c:f>'dloads (2)'!$S$4:$S$22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C2E-2B4D-ACD2-117ABA4930F6}"/>
            </c:ext>
          </c:extLst>
        </c:ser>
        <c:ser>
          <c:idx val="57"/>
          <c:order val="29"/>
          <c:tx>
            <c:strRef>
              <c:f>'dloads (2)'!$V$2:$X$2</c:f>
              <c:strCache>
                <c:ptCount val="1"/>
                <c:pt idx="0">
                  <c:v>Distributed Load #6 (2)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'dloads (2)'!$V$4:$V$22</c:f>
              <c:numCache>
                <c:formatCode>General</c:formatCode>
                <c:ptCount val="19"/>
              </c:numCache>
            </c:numRef>
          </c:xVal>
          <c:yVal>
            <c:numRef>
              <c:f>'dloads (2)'!$W$4:$W$22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C2E-2B4D-ACD2-117ABA4930F6}"/>
            </c:ext>
          </c:extLst>
        </c:ser>
        <c:ser>
          <c:idx val="20"/>
          <c:order val="30"/>
          <c:tx>
            <c:v>Reinforce Line #1</c:v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(reinforce!$C$3,reinforce!$E$3)</c:f>
              <c:numCache>
                <c:formatCode>General</c:formatCode>
                <c:ptCount val="2"/>
              </c:numCache>
            </c:numRef>
          </c:xVal>
          <c:yVal>
            <c:numRef>
              <c:f>(reinforce!$D$3,reinforce!$F$3)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470-2847-A563-4EA99E47882D}"/>
            </c:ext>
          </c:extLst>
        </c:ser>
        <c:ser>
          <c:idx val="21"/>
          <c:order val="31"/>
          <c:tx>
            <c:v>Reinforce Line #2</c:v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(reinforce!$C$4,reinforce!$E$4)</c:f>
              <c:numCache>
                <c:formatCode>General</c:formatCode>
                <c:ptCount val="2"/>
              </c:numCache>
            </c:numRef>
          </c:xVal>
          <c:yVal>
            <c:numRef>
              <c:f>(reinforce!$D$4,reinforce!$D$4,reinforce!$D$4,reinforce!$F$4)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470-2847-A563-4EA99E47882D}"/>
            </c:ext>
          </c:extLst>
        </c:ser>
        <c:ser>
          <c:idx val="22"/>
          <c:order val="32"/>
          <c:tx>
            <c:v>Reinforce Line #3</c:v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(reinforce!$C$5,reinforce!$E$5)</c:f>
              <c:numCache>
                <c:formatCode>General</c:formatCode>
                <c:ptCount val="2"/>
              </c:numCache>
            </c:numRef>
          </c:xVal>
          <c:yVal>
            <c:numRef>
              <c:f>(reinforce!$D$5,reinforce!$F$5)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470-2847-A563-4EA99E47882D}"/>
            </c:ext>
          </c:extLst>
        </c:ser>
        <c:ser>
          <c:idx val="23"/>
          <c:order val="33"/>
          <c:tx>
            <c:v>Reinforce Line #4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(reinforce!$C$6,reinforce!$E$6)</c:f>
              <c:numCache>
                <c:formatCode>General</c:formatCode>
                <c:ptCount val="2"/>
              </c:numCache>
            </c:numRef>
          </c:xVal>
          <c:yVal>
            <c:numRef>
              <c:f>(reinforce!$D$6,reinforce!$F$6)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470-2847-A563-4EA99E47882D}"/>
            </c:ext>
          </c:extLst>
        </c:ser>
        <c:ser>
          <c:idx val="24"/>
          <c:order val="34"/>
          <c:tx>
            <c:v>Reinforce Line #5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(reinforce!$C$7,reinforce!$E$7)</c:f>
              <c:numCache>
                <c:formatCode>General</c:formatCode>
                <c:ptCount val="2"/>
              </c:numCache>
            </c:numRef>
          </c:xVal>
          <c:yVal>
            <c:numRef>
              <c:f>(reinforce!$D$7,reinforce!$F$7)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470-2847-A563-4EA99E47882D}"/>
            </c:ext>
          </c:extLst>
        </c:ser>
        <c:ser>
          <c:idx val="25"/>
          <c:order val="35"/>
          <c:tx>
            <c:v>Reinforce Line #6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(reinforce!$C$8,reinforce!$E$8)</c:f>
              <c:numCache>
                <c:formatCode>General</c:formatCode>
                <c:ptCount val="2"/>
              </c:numCache>
            </c:numRef>
          </c:xVal>
          <c:yVal>
            <c:numRef>
              <c:f>(reinforce!$D$8,reinforce!$F$8)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470-2847-A563-4EA99E47882D}"/>
            </c:ext>
          </c:extLst>
        </c:ser>
        <c:ser>
          <c:idx val="26"/>
          <c:order val="36"/>
          <c:tx>
            <c:v>Reinforce Line #7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(reinforce!$C$9,reinforce!$E$9)</c:f>
              <c:numCache>
                <c:formatCode>General</c:formatCode>
                <c:ptCount val="2"/>
              </c:numCache>
            </c:numRef>
          </c:xVal>
          <c:yVal>
            <c:numRef>
              <c:f>(reinforce!$D$9,reinforce!$F$9)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470-2847-A563-4EA99E47882D}"/>
            </c:ext>
          </c:extLst>
        </c:ser>
        <c:ser>
          <c:idx val="27"/>
          <c:order val="37"/>
          <c:tx>
            <c:v>Reinforce Line #8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(reinforce!$C$10,reinforce!$E$10)</c:f>
              <c:numCache>
                <c:formatCode>General</c:formatCode>
                <c:ptCount val="2"/>
              </c:numCache>
            </c:numRef>
          </c:xVal>
          <c:yVal>
            <c:numRef>
              <c:f>(reinforce!$D$10,reinforce!$F$10)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6470-2847-A563-4EA99E47882D}"/>
            </c:ext>
          </c:extLst>
        </c:ser>
        <c:ser>
          <c:idx val="28"/>
          <c:order val="38"/>
          <c:tx>
            <c:v>Reinforce Line #9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(reinforce!$C$11,reinforce!$E$11)</c:f>
              <c:numCache>
                <c:formatCode>General</c:formatCode>
                <c:ptCount val="2"/>
              </c:numCache>
            </c:numRef>
          </c:xVal>
          <c:yVal>
            <c:numRef>
              <c:f>(reinforce!$D$11,reinforce!$F$11)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6470-2847-A563-4EA99E47882D}"/>
            </c:ext>
          </c:extLst>
        </c:ser>
        <c:ser>
          <c:idx val="29"/>
          <c:order val="39"/>
          <c:tx>
            <c:v>Reinforce Line #10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(reinforce!$C$12,reinforce!$E$12)</c:f>
              <c:numCache>
                <c:formatCode>General</c:formatCode>
                <c:ptCount val="2"/>
              </c:numCache>
            </c:numRef>
          </c:xVal>
          <c:yVal>
            <c:numRef>
              <c:f>(reinforce!$D$12,reinforce!$F$12)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6470-2847-A563-4EA99E47882D}"/>
            </c:ext>
          </c:extLst>
        </c:ser>
        <c:ser>
          <c:idx val="30"/>
          <c:order val="40"/>
          <c:tx>
            <c:v>Reinforce Line #11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76200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xVal>
            <c:numRef>
              <c:f>(reinforce!$C$13,reinforce!$E$13)</c:f>
              <c:numCache>
                <c:formatCode>General</c:formatCode>
                <c:ptCount val="2"/>
              </c:numCache>
            </c:numRef>
          </c:xVal>
          <c:yVal>
            <c:numRef>
              <c:f>(reinforce!$D$13,reinforce!$F$13)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6470-2847-A563-4EA99E47882D}"/>
            </c:ext>
          </c:extLst>
        </c:ser>
        <c:ser>
          <c:idx val="31"/>
          <c:order val="41"/>
          <c:tx>
            <c:v>Reinforce Line #12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(reinforce!$C$14,reinforce!$E$14)</c:f>
              <c:numCache>
                <c:formatCode>General</c:formatCode>
                <c:ptCount val="2"/>
              </c:numCache>
            </c:numRef>
          </c:xVal>
          <c:yVal>
            <c:numRef>
              <c:f>(reinforce!$D$14,reinforce!$F$14)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6470-2847-A563-4EA99E47882D}"/>
            </c:ext>
          </c:extLst>
        </c:ser>
        <c:ser>
          <c:idx val="37"/>
          <c:order val="42"/>
          <c:tx>
            <c:v>Reinforce Line #13</c:v>
          </c:tx>
          <c:spPr>
            <a:ln w="19050" cap="rnd">
              <a:solidFill>
                <a:schemeClr val="accent2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  <a:lumOff val="30000"/>
                </a:schemeClr>
              </a:solidFill>
              <a:ln w="9525">
                <a:solidFill>
                  <a:schemeClr val="accent2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(reinforce!$C$15,reinforce!$E$15)</c:f>
              <c:numCache>
                <c:formatCode>General</c:formatCode>
                <c:ptCount val="2"/>
              </c:numCache>
            </c:numRef>
          </c:xVal>
          <c:yVal>
            <c:numRef>
              <c:f>(reinforce!$D$15,reinforce!$F$15)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6470-2847-A563-4EA99E47882D}"/>
            </c:ext>
          </c:extLst>
        </c:ser>
        <c:ser>
          <c:idx val="38"/>
          <c:order val="43"/>
          <c:tx>
            <c:v>Reinforce Line #14</c:v>
          </c:tx>
          <c:spPr>
            <a:ln w="19050" cap="rnd">
              <a:solidFill>
                <a:schemeClr val="accent3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  <a:lumOff val="30000"/>
                </a:schemeClr>
              </a:solidFill>
              <a:ln w="9525">
                <a:solidFill>
                  <a:schemeClr val="accent3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(reinforce!$C$16,reinforce!$E$16)</c:f>
              <c:numCache>
                <c:formatCode>General</c:formatCode>
                <c:ptCount val="2"/>
              </c:numCache>
            </c:numRef>
          </c:xVal>
          <c:yVal>
            <c:numRef>
              <c:f>(reinforce!$D$16,reinforce!$F$16)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6470-2847-A563-4EA99E47882D}"/>
            </c:ext>
          </c:extLst>
        </c:ser>
        <c:ser>
          <c:idx val="39"/>
          <c:order val="44"/>
          <c:tx>
            <c:v>Reinforce Line #15</c:v>
          </c:tx>
          <c:spPr>
            <a:ln w="19050" cap="rnd">
              <a:solidFill>
                <a:schemeClr val="accent4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  <a:lumOff val="30000"/>
                </a:schemeClr>
              </a:solidFill>
              <a:ln w="9525">
                <a:solidFill>
                  <a:schemeClr val="accent4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(reinforce!$C$17,reinforce!$E$17)</c:f>
              <c:numCache>
                <c:formatCode>General</c:formatCode>
                <c:ptCount val="2"/>
              </c:numCache>
            </c:numRef>
          </c:xVal>
          <c:yVal>
            <c:numRef>
              <c:f>(reinforce!$D$17,reinforce!$F$17)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6470-2847-A563-4EA99E47882D}"/>
            </c:ext>
          </c:extLst>
        </c:ser>
        <c:ser>
          <c:idx val="40"/>
          <c:order val="45"/>
          <c:tx>
            <c:v>Reinforce Line #16</c:v>
          </c:tx>
          <c:spPr>
            <a:ln w="19050" cap="rnd">
              <a:solidFill>
                <a:schemeClr val="accent5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  <a:lumOff val="30000"/>
                </a:schemeClr>
              </a:solidFill>
              <a:ln w="9525">
                <a:solidFill>
                  <a:schemeClr val="accent5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(reinforce!$C$18,reinforce!$E$18)</c:f>
              <c:numCache>
                <c:formatCode>General</c:formatCode>
                <c:ptCount val="2"/>
              </c:numCache>
            </c:numRef>
          </c:xVal>
          <c:yVal>
            <c:numRef>
              <c:f>(reinforce!$D$18,reinforce!$F$18)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6470-2847-A563-4EA99E47882D}"/>
            </c:ext>
          </c:extLst>
        </c:ser>
        <c:ser>
          <c:idx val="41"/>
          <c:order val="46"/>
          <c:tx>
            <c:v>Reinforce Line #17</c:v>
          </c:tx>
          <c:spPr>
            <a:ln w="19050" cap="rnd">
              <a:solidFill>
                <a:schemeClr val="accent6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  <a:lumOff val="30000"/>
                </a:schemeClr>
              </a:solidFill>
              <a:ln w="9525">
                <a:solidFill>
                  <a:schemeClr val="accent6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(reinforce!$C$19,reinforce!$E$19)</c:f>
              <c:numCache>
                <c:formatCode>General</c:formatCode>
                <c:ptCount val="2"/>
              </c:numCache>
            </c:numRef>
          </c:xVal>
          <c:yVal>
            <c:numRef>
              <c:f>(reinforce!$D$19,reinforce!$F$19)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6470-2847-A563-4EA99E47882D}"/>
            </c:ext>
          </c:extLst>
        </c:ser>
        <c:ser>
          <c:idx val="42"/>
          <c:order val="47"/>
          <c:tx>
            <c:v>Reinforce Line #18</c:v>
          </c:tx>
          <c:spPr>
            <a:ln w="19050" cap="rnd">
              <a:solidFill>
                <a:schemeClr val="accent1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</a:schemeClr>
              </a:solidFill>
              <a:ln w="9525">
                <a:solidFill>
                  <a:schemeClr val="accent1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(reinforce!$C$20,reinforce!$E$20)</c:f>
              <c:numCache>
                <c:formatCode>General</c:formatCode>
                <c:ptCount val="2"/>
              </c:numCache>
            </c:numRef>
          </c:xVal>
          <c:yVal>
            <c:numRef>
              <c:f>(reinforce!$D$20,reinforce!$F$20)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6470-2847-A563-4EA99E47882D}"/>
            </c:ext>
          </c:extLst>
        </c:ser>
        <c:ser>
          <c:idx val="43"/>
          <c:order val="48"/>
          <c:tx>
            <c:v>Reinforce Line #19</c:v>
          </c:tx>
          <c:spPr>
            <a:ln w="19050" cap="rnd">
              <a:solidFill>
                <a:schemeClr val="accent2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</a:schemeClr>
              </a:solidFill>
              <a:ln w="9525">
                <a:solidFill>
                  <a:schemeClr val="accent2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(reinforce!$C$21,reinforce!$E$21)</c:f>
              <c:numCache>
                <c:formatCode>General</c:formatCode>
                <c:ptCount val="2"/>
              </c:numCache>
            </c:numRef>
          </c:xVal>
          <c:yVal>
            <c:numRef>
              <c:f>(reinforce!$D$21,reinforce!$F$21)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6470-2847-A563-4EA99E47882D}"/>
            </c:ext>
          </c:extLst>
        </c:ser>
        <c:ser>
          <c:idx val="44"/>
          <c:order val="49"/>
          <c:tx>
            <c:v>Reinforce Line #20</c:v>
          </c:tx>
          <c:spPr>
            <a:ln w="19050" cap="rnd">
              <a:solidFill>
                <a:schemeClr val="accent3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</a:schemeClr>
              </a:solidFill>
              <a:ln w="9525">
                <a:solidFill>
                  <a:schemeClr val="accent3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(reinforce!$C$22,reinforce!$E$22)</c:f>
              <c:numCache>
                <c:formatCode>General</c:formatCode>
                <c:ptCount val="2"/>
              </c:numCache>
            </c:numRef>
          </c:xVal>
          <c:yVal>
            <c:numRef>
              <c:f>(reinforce!$D$22,reinforce!$F$22)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6470-2847-A563-4EA99E47882D}"/>
            </c:ext>
          </c:extLst>
        </c:ser>
        <c:ser>
          <c:idx val="36"/>
          <c:order val="50"/>
          <c:tx>
            <c:strRef>
              <c:f>'seep bc'!$B$2</c:f>
              <c:strCache>
                <c:ptCount val="1"/>
                <c:pt idx="0">
                  <c:v>Exit Face</c:v>
                </c:pt>
              </c:strCache>
            </c:strRef>
          </c:tx>
          <c:spPr>
            <a:ln w="19050" cap="rnd">
              <a:solidFill>
                <a:schemeClr val="accent1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  <a:lumOff val="30000"/>
                </a:schemeClr>
              </a:solidFill>
              <a:ln w="9525">
                <a:solidFill>
                  <a:schemeClr val="accent1">
                    <a:lumMod val="70000"/>
                    <a:lumOff val="3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6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7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8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9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A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C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D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76200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E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F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0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1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2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3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4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5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6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7-3920-BF44-925A-9D95B0B535DF}"/>
              </c:ext>
            </c:extLst>
          </c:dPt>
          <c:xVal>
            <c:numRef>
              <c:f>'seep bc'!$B$5:$B$24</c:f>
              <c:numCache>
                <c:formatCode>General</c:formatCode>
                <c:ptCount val="20"/>
              </c:numCache>
            </c:numRef>
          </c:xVal>
          <c:yVal>
            <c:numRef>
              <c:f>'seep bc'!$C$5:$C$24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F7F5-BD4F-9D86-33CAF4D82B84}"/>
            </c:ext>
          </c:extLst>
        </c:ser>
        <c:ser>
          <c:idx val="33"/>
          <c:order val="51"/>
          <c:tx>
            <c:strRef>
              <c:f>'seep bc'!$E$2:$F$2</c:f>
              <c:strCache>
                <c:ptCount val="1"/>
                <c:pt idx="0">
                  <c:v>Head/Flux BC #1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</a:schemeClr>
              </a:solidFill>
              <a:ln w="9525">
                <a:solidFill>
                  <a:schemeClr val="accent4">
                    <a:lumMod val="50000"/>
                  </a:schemeClr>
                </a:solidFill>
              </a:ln>
              <a:effectLst/>
            </c:spPr>
          </c:marker>
          <c:xVal>
            <c:numRef>
              <c:f>'seep bc'!$E$5:$E$24</c:f>
              <c:numCache>
                <c:formatCode>General</c:formatCode>
                <c:ptCount val="20"/>
              </c:numCache>
            </c:numRef>
          </c:xVal>
          <c:yVal>
            <c:numRef>
              <c:f>'seep bc'!$F$5:$F$24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7F5-BD4F-9D86-33CAF4D82B84}"/>
            </c:ext>
          </c:extLst>
        </c:ser>
        <c:ser>
          <c:idx val="34"/>
          <c:order val="52"/>
          <c:tx>
            <c:strRef>
              <c:f>'seep bc'!$H$2:$I$2</c:f>
              <c:strCache>
                <c:ptCount val="1"/>
                <c:pt idx="0">
                  <c:v>Head/Flux BC #2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</a:schemeClr>
              </a:solidFill>
              <a:ln w="9525">
                <a:solidFill>
                  <a:schemeClr val="accent5">
                    <a:lumMod val="50000"/>
                  </a:schemeClr>
                </a:solidFill>
              </a:ln>
              <a:effectLst/>
            </c:spPr>
          </c:marker>
          <c:xVal>
            <c:numRef>
              <c:f>'seep bc'!$H$5:$H$24</c:f>
              <c:numCache>
                <c:formatCode>General</c:formatCode>
                <c:ptCount val="20"/>
              </c:numCache>
            </c:numRef>
          </c:xVal>
          <c:yVal>
            <c:numRef>
              <c:f>'seep bc'!$I$5:$I$24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7F5-BD4F-9D86-33CAF4D82B84}"/>
            </c:ext>
          </c:extLst>
        </c:ser>
        <c:ser>
          <c:idx val="35"/>
          <c:order val="53"/>
          <c:tx>
            <c:strRef>
              <c:f>'seep bc'!$K$2:$L$2</c:f>
              <c:strCache>
                <c:ptCount val="1"/>
                <c:pt idx="0">
                  <c:v>Head/Flux BC #3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</a:schemeClr>
              </a:solidFill>
              <a:ln w="9525">
                <a:solidFill>
                  <a:schemeClr val="accent6">
                    <a:lumMod val="50000"/>
                  </a:schemeClr>
                </a:solidFill>
              </a:ln>
              <a:effectLst/>
            </c:spPr>
          </c:marker>
          <c:xVal>
            <c:numRef>
              <c:f>'seep bc'!$K$5:$K$24</c:f>
              <c:numCache>
                <c:formatCode>General</c:formatCode>
                <c:ptCount val="20"/>
              </c:numCache>
            </c:numRef>
          </c:xVal>
          <c:yVal>
            <c:numRef>
              <c:f>'seep bc'!$L$5:$L$24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7F5-BD4F-9D86-33CAF4D82B84}"/>
            </c:ext>
          </c:extLst>
        </c:ser>
        <c:ser>
          <c:idx val="50"/>
          <c:order val="54"/>
          <c:tx>
            <c:strRef>
              <c:f>'seep bc'!$N$2:$O$2</c:f>
              <c:strCache>
                <c:ptCount val="1"/>
                <c:pt idx="0">
                  <c:v>Head/Flux BC #4</c:v>
                </c:pt>
              </c:strCache>
            </c:strRef>
          </c:tx>
          <c:spPr>
            <a:ln w="19050" cap="rnd">
              <a:solidFill>
                <a:schemeClr val="accent3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  <a:lumOff val="50000"/>
                </a:schemeClr>
              </a:solidFill>
              <a:ln w="9525">
                <a:solidFill>
                  <a:schemeClr val="accent3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bc'!$N$5:$N$24</c:f>
              <c:numCache>
                <c:formatCode>General</c:formatCode>
                <c:ptCount val="20"/>
              </c:numCache>
            </c:numRef>
          </c:xVal>
          <c:yVal>
            <c:numRef>
              <c:f>'seep bc'!$O$5:$O$24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E226-7045-8BAC-DB7411F222B8}"/>
            </c:ext>
          </c:extLst>
        </c:ser>
        <c:ser>
          <c:idx val="51"/>
          <c:order val="55"/>
          <c:tx>
            <c:strRef>
              <c:f>'seep bc'!$Q$2:$R$2</c:f>
              <c:strCache>
                <c:ptCount val="1"/>
                <c:pt idx="0">
                  <c:v>Head/Flux BC #5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  <a:lumOff val="50000"/>
                </a:schemeClr>
              </a:solidFill>
              <a:ln w="9525">
                <a:solidFill>
                  <a:schemeClr val="accent4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bc'!$Q$5:$Q$24</c:f>
              <c:numCache>
                <c:formatCode>General</c:formatCode>
                <c:ptCount val="20"/>
              </c:numCache>
            </c:numRef>
          </c:xVal>
          <c:yVal>
            <c:numRef>
              <c:f>'seep bc'!$R$5:$R$24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E226-7045-8BAC-DB7411F222B8}"/>
            </c:ext>
          </c:extLst>
        </c:ser>
        <c:ser>
          <c:idx val="52"/>
          <c:order val="56"/>
          <c:tx>
            <c:strRef>
              <c:f>'seep bc (2)'!$B$2</c:f>
              <c:strCache>
                <c:ptCount val="1"/>
                <c:pt idx="0">
                  <c:v>Exit Face (2)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  <a:lumOff val="50000"/>
                </a:schemeClr>
              </a:solidFill>
              <a:ln w="9525">
                <a:solidFill>
                  <a:schemeClr val="accent5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(2)'!$B$5:$B$24</c:f>
              <c:numCache>
                <c:formatCode>General</c:formatCode>
                <c:ptCount val="20"/>
              </c:numCache>
            </c:numRef>
          </c:xVal>
          <c:yVal>
            <c:numRef>
              <c:f>'seep bc (2)'!$C$5:$C$24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E226-7045-8BAC-DB7411F222B8}"/>
            </c:ext>
          </c:extLst>
        </c:ser>
        <c:ser>
          <c:idx val="53"/>
          <c:order val="57"/>
          <c:tx>
            <c:strRef>
              <c:f>'seep bc (2)'!$E$2:$F$2</c:f>
              <c:strCache>
                <c:ptCount val="1"/>
                <c:pt idx="0">
                  <c:v>Head/Flux BC #1 (2)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  <a:lumOff val="50000"/>
                </a:schemeClr>
              </a:solidFill>
              <a:ln w="9525">
                <a:solidFill>
                  <a:schemeClr val="accent6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(2)'!$E$5:$E$24</c:f>
              <c:numCache>
                <c:formatCode>General</c:formatCode>
                <c:ptCount val="20"/>
              </c:numCache>
            </c:numRef>
          </c:xVal>
          <c:yVal>
            <c:numRef>
              <c:f>'seep bc (2)'!$F$5:$F$24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E226-7045-8BAC-DB7411F222B8}"/>
            </c:ext>
          </c:extLst>
        </c:ser>
        <c:ser>
          <c:idx val="58"/>
          <c:order val="58"/>
          <c:tx>
            <c:strRef>
              <c:f>'seep bc (2)'!$H$2:$I$2</c:f>
              <c:strCache>
                <c:ptCount val="1"/>
                <c:pt idx="0">
                  <c:v>Head/Flux BC #2 (2)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'seep bc (2)'!$H$5:$H$24</c:f>
              <c:numCache>
                <c:formatCode>General</c:formatCode>
                <c:ptCount val="20"/>
              </c:numCache>
            </c:numRef>
          </c:xVal>
          <c:yVal>
            <c:numRef>
              <c:f>'seep bc (2)'!$I$5:$I$24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C2E-2B4D-ACD2-117ABA4930F6}"/>
            </c:ext>
          </c:extLst>
        </c:ser>
        <c:ser>
          <c:idx val="59"/>
          <c:order val="59"/>
          <c:tx>
            <c:strRef>
              <c:f>'seep bc (2)'!$K$2:$L$2</c:f>
              <c:strCache>
                <c:ptCount val="1"/>
                <c:pt idx="0">
                  <c:v>Head/Flux BC #3 (2)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'seep bc (2)'!$K$5:$K$24</c:f>
              <c:numCache>
                <c:formatCode>General</c:formatCode>
                <c:ptCount val="20"/>
              </c:numCache>
            </c:numRef>
          </c:xVal>
          <c:yVal>
            <c:numRef>
              <c:f>'seep bc (2)'!$L$5:$L$24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6C2E-2B4D-ACD2-117ABA4930F6}"/>
            </c:ext>
          </c:extLst>
        </c:ser>
        <c:ser>
          <c:idx val="60"/>
          <c:order val="60"/>
          <c:tx>
            <c:strRef>
              <c:f>'seep bc (2)'!$N$2:$O$2</c:f>
              <c:strCache>
                <c:ptCount val="1"/>
                <c:pt idx="0">
                  <c:v>Head/Flux BC #4 (2)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(2)'!$N$5:$N$24</c:f>
              <c:numCache>
                <c:formatCode>General</c:formatCode>
                <c:ptCount val="20"/>
              </c:numCache>
            </c:numRef>
          </c:xVal>
          <c:yVal>
            <c:numRef>
              <c:f>'seep bc (2)'!$O$5:$O$24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C2E-2B4D-ACD2-117ABA4930F6}"/>
            </c:ext>
          </c:extLst>
        </c:ser>
        <c:ser>
          <c:idx val="61"/>
          <c:order val="61"/>
          <c:tx>
            <c:strRef>
              <c:f>'seep bc (2)'!$Q$2:$R$2</c:f>
              <c:strCache>
                <c:ptCount val="1"/>
                <c:pt idx="0">
                  <c:v>Head/Flux BC #5 (2)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(2)'!$Q$5:$Q$24</c:f>
              <c:numCache>
                <c:formatCode>General</c:formatCode>
                <c:ptCount val="20"/>
              </c:numCache>
            </c:numRef>
          </c:xVal>
          <c:yVal>
            <c:numRef>
              <c:f>'seep bc (2)'!$R$5:$R$24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C2E-2B4D-ACD2-117ABA4930F6}"/>
            </c:ext>
          </c:extLst>
        </c:ser>
        <c:ser>
          <c:idx val="62"/>
          <c:order val="62"/>
          <c:tx>
            <c:strRef>
              <c:f>polygon!$A$4</c:f>
              <c:strCache>
                <c:ptCount val="1"/>
                <c:pt idx="0">
                  <c:v>Polygon #1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polygon!$A$8:$A$27</c:f>
              <c:numCache>
                <c:formatCode>General</c:formatCode>
                <c:ptCount val="20"/>
              </c:numCache>
            </c:numRef>
          </c:xVal>
          <c:yVal>
            <c:numRef>
              <c:f>polygon!$B$8:$B$27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8-A2F6-274C-9E15-3D60CC318540}"/>
            </c:ext>
          </c:extLst>
        </c:ser>
        <c:ser>
          <c:idx val="63"/>
          <c:order val="63"/>
          <c:tx>
            <c:strRef>
              <c:f>polygon!$D$4</c:f>
              <c:strCache>
                <c:ptCount val="1"/>
                <c:pt idx="0">
                  <c:v>Polygon #2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polygon!$D$8:$D$27</c:f>
              <c:numCache>
                <c:formatCode>General</c:formatCode>
                <c:ptCount val="20"/>
              </c:numCache>
            </c:numRef>
          </c:xVal>
          <c:yVal>
            <c:numRef>
              <c:f>polygon!$E$8:$E$27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9-A2F6-274C-9E15-3D60CC318540}"/>
            </c:ext>
          </c:extLst>
        </c:ser>
        <c:ser>
          <c:idx val="64"/>
          <c:order val="64"/>
          <c:tx>
            <c:strRef>
              <c:f>polygon!$G$4</c:f>
              <c:strCache>
                <c:ptCount val="1"/>
                <c:pt idx="0">
                  <c:v>Polygon #3</c:v>
                </c:pt>
              </c:strCache>
            </c:strRef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xVal>
            <c:numRef>
              <c:f>polygon!$G$8:$G$27</c:f>
              <c:numCache>
                <c:formatCode>General</c:formatCode>
                <c:ptCount val="20"/>
              </c:numCache>
            </c:numRef>
          </c:xVal>
          <c:yVal>
            <c:numRef>
              <c:f>polygon!$H$8:$H$27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A-A2F6-274C-9E15-3D60CC318540}"/>
            </c:ext>
          </c:extLst>
        </c:ser>
        <c:ser>
          <c:idx val="65"/>
          <c:order val="65"/>
          <c:tx>
            <c:strRef>
              <c:f>polygon!$J$4</c:f>
              <c:strCache>
                <c:ptCount val="1"/>
                <c:pt idx="0">
                  <c:v>Polygon #4</c:v>
                </c:pt>
              </c:strCache>
            </c:strRef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xVal>
            <c:numRef>
              <c:f>polygon!$J$8:$J$27</c:f>
              <c:numCache>
                <c:formatCode>General</c:formatCode>
                <c:ptCount val="20"/>
              </c:numCache>
            </c:numRef>
          </c:xVal>
          <c:yVal>
            <c:numRef>
              <c:f>polygon!$K$8:$K$27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B-A2F6-274C-9E15-3D60CC318540}"/>
            </c:ext>
          </c:extLst>
        </c:ser>
        <c:ser>
          <c:idx val="66"/>
          <c:order val="66"/>
          <c:tx>
            <c:strRef>
              <c:f>polygon!$M$4</c:f>
              <c:strCache>
                <c:ptCount val="1"/>
                <c:pt idx="0">
                  <c:v>Polygon #5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9525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polygon!$M$8:$M$27</c:f>
              <c:numCache>
                <c:formatCode>General</c:formatCode>
                <c:ptCount val="20"/>
              </c:numCache>
            </c:numRef>
          </c:xVal>
          <c:yVal>
            <c:numRef>
              <c:f>polygon!$N$8:$N$27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C-A2F6-274C-9E15-3D60CC318540}"/>
            </c:ext>
          </c:extLst>
        </c:ser>
        <c:ser>
          <c:idx val="67"/>
          <c:order val="67"/>
          <c:tx>
            <c:strRef>
              <c:f>polygon!$P$4</c:f>
              <c:strCache>
                <c:ptCount val="1"/>
                <c:pt idx="0">
                  <c:v>Polygon #6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polygon!$P$8:$P$27</c:f>
              <c:numCache>
                <c:formatCode>General</c:formatCode>
                <c:ptCount val="20"/>
              </c:numCache>
            </c:numRef>
          </c:xVal>
          <c:yVal>
            <c:numRef>
              <c:f>polygon!$Q$8:$Q$27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D-A2F6-274C-9E15-3D60CC318540}"/>
            </c:ext>
          </c:extLst>
        </c:ser>
        <c:ser>
          <c:idx val="68"/>
          <c:order val="68"/>
          <c:tx>
            <c:strRef>
              <c:f>polygon!$S$4</c:f>
              <c:strCache>
                <c:ptCount val="1"/>
                <c:pt idx="0">
                  <c:v>Polygon #7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polygon!$S$8:$S$27</c:f>
              <c:numCache>
                <c:formatCode>General</c:formatCode>
                <c:ptCount val="20"/>
              </c:numCache>
            </c:numRef>
          </c:xVal>
          <c:yVal>
            <c:numRef>
              <c:f>polygon!$T$8:$T$27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E-A2F6-274C-9E15-3D60CC318540}"/>
            </c:ext>
          </c:extLst>
        </c:ser>
        <c:ser>
          <c:idx val="69"/>
          <c:order val="69"/>
          <c:tx>
            <c:strRef>
              <c:f>polygon!$V$4</c:f>
              <c:strCache>
                <c:ptCount val="1"/>
                <c:pt idx="0">
                  <c:v>Polygon #8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polygon!$V$8:$V$27</c:f>
              <c:numCache>
                <c:formatCode>General</c:formatCode>
                <c:ptCount val="20"/>
              </c:numCache>
            </c:numRef>
          </c:xVal>
          <c:yVal>
            <c:numRef>
              <c:f>polygon!$W$8:$W$27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F-A2F6-274C-9E15-3D60CC318540}"/>
            </c:ext>
          </c:extLst>
        </c:ser>
        <c:ser>
          <c:idx val="70"/>
          <c:order val="70"/>
          <c:tx>
            <c:strRef>
              <c:f>polygon!$Y$4</c:f>
              <c:strCache>
                <c:ptCount val="1"/>
                <c:pt idx="0">
                  <c:v>Polygon #9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polygon!$Y$8:$Y$27</c:f>
              <c:numCache>
                <c:formatCode>General</c:formatCode>
                <c:ptCount val="20"/>
              </c:numCache>
            </c:numRef>
          </c:xVal>
          <c:yVal>
            <c:numRef>
              <c:f>polygon!$Z$8:$Z$27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0-A2F6-274C-9E15-3D60CC318540}"/>
            </c:ext>
          </c:extLst>
        </c:ser>
        <c:ser>
          <c:idx val="71"/>
          <c:order val="71"/>
          <c:tx>
            <c:strRef>
              <c:f>polygon!$AB$4</c:f>
              <c:strCache>
                <c:ptCount val="1"/>
                <c:pt idx="0">
                  <c:v>Polygon #10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polygon!$AB$8:$AB$27</c:f>
              <c:numCache>
                <c:formatCode>General</c:formatCode>
                <c:ptCount val="20"/>
              </c:numCache>
            </c:numRef>
          </c:xVal>
          <c:yVal>
            <c:numRef>
              <c:f>polygon!$AC$8:$AC$27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1-A2F6-274C-9E15-3D60CC318540}"/>
            </c:ext>
          </c:extLst>
        </c:ser>
        <c:ser>
          <c:idx val="72"/>
          <c:order val="72"/>
          <c:tx>
            <c:strRef>
              <c:f>polygon!$AE$4</c:f>
              <c:strCache>
                <c:ptCount val="1"/>
                <c:pt idx="0">
                  <c:v>Polygon #11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xVal>
            <c:numRef>
              <c:f>polygon!$AE$8:$AE$27</c:f>
              <c:numCache>
                <c:formatCode>General</c:formatCode>
                <c:ptCount val="20"/>
              </c:numCache>
            </c:numRef>
          </c:xVal>
          <c:yVal>
            <c:numRef>
              <c:f>polygon!$AF$8:$AF$27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2-A2F6-274C-9E15-3D60CC318540}"/>
            </c:ext>
          </c:extLst>
        </c:ser>
        <c:ser>
          <c:idx val="73"/>
          <c:order val="73"/>
          <c:tx>
            <c:strRef>
              <c:f>polygon!$AH$4</c:f>
              <c:strCache>
                <c:ptCount val="1"/>
                <c:pt idx="0">
                  <c:v>Polygon #12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polygon!$AH$8:$AH$27</c:f>
              <c:numCache>
                <c:formatCode>General</c:formatCode>
                <c:ptCount val="20"/>
              </c:numCache>
            </c:numRef>
          </c:xVal>
          <c:yVal>
            <c:numRef>
              <c:f>polygon!$AI$8:$AI$27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3-A2F6-274C-9E15-3D60CC318540}"/>
            </c:ext>
          </c:extLst>
        </c:ser>
        <c:ser>
          <c:idx val="74"/>
          <c:order val="74"/>
          <c:tx>
            <c:strRef>
              <c:f>polygon!$AK$4</c:f>
              <c:strCache>
                <c:ptCount val="1"/>
                <c:pt idx="0">
                  <c:v>Polygon #13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polygon!$AK$8:$AK$27</c:f>
              <c:numCache>
                <c:formatCode>General</c:formatCode>
                <c:ptCount val="20"/>
              </c:numCache>
            </c:numRef>
          </c:xVal>
          <c:yVal>
            <c:numRef>
              <c:f>polygon!$AL$8:$AL$27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4-A2F6-274C-9E15-3D60CC318540}"/>
            </c:ext>
          </c:extLst>
        </c:ser>
        <c:ser>
          <c:idx val="75"/>
          <c:order val="75"/>
          <c:tx>
            <c:strRef>
              <c:f>polygon!$AN$4</c:f>
              <c:strCache>
                <c:ptCount val="1"/>
                <c:pt idx="0">
                  <c:v>Polygon #14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polygon!$AN$8:$AN$27</c:f>
              <c:numCache>
                <c:formatCode>General</c:formatCode>
                <c:ptCount val="20"/>
              </c:numCache>
            </c:numRef>
          </c:xVal>
          <c:yVal>
            <c:numRef>
              <c:f>polygon!$AO$8:$AO$27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5-A2F6-274C-9E15-3D60CC318540}"/>
            </c:ext>
          </c:extLst>
        </c:ser>
        <c:ser>
          <c:idx val="76"/>
          <c:order val="76"/>
          <c:tx>
            <c:strRef>
              <c:f>polygon!$AQ$4</c:f>
              <c:strCache>
                <c:ptCount val="1"/>
                <c:pt idx="0">
                  <c:v>Polygon #15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polygon!$AQ$8:$AQ$27</c:f>
              <c:numCache>
                <c:formatCode>General</c:formatCode>
                <c:ptCount val="20"/>
              </c:numCache>
            </c:numRef>
          </c:xVal>
          <c:yVal>
            <c:numRef>
              <c:f>polygon!$AR$8:$AR$27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6-A2F6-274C-9E15-3D60CC318540}"/>
            </c:ext>
          </c:extLst>
        </c:ser>
        <c:ser>
          <c:idx val="77"/>
          <c:order val="77"/>
          <c:tx>
            <c:v>Pile #1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(piles!$C$3,piles!$E$3)</c:f>
              <c:numCache>
                <c:formatCode>General</c:formatCode>
                <c:ptCount val="2"/>
              </c:numCache>
            </c:numRef>
          </c:xVal>
          <c:yVal>
            <c:numRef>
              <c:f>(piles!$D$3,piles!$F$3)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7-A2F6-274C-9E15-3D60CC318540}"/>
            </c:ext>
          </c:extLst>
        </c:ser>
        <c:ser>
          <c:idx val="78"/>
          <c:order val="78"/>
          <c:tx>
            <c:v>Pile #2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(piles!$C$4,piles!$E$4)</c:f>
              <c:numCache>
                <c:formatCode>General</c:formatCode>
                <c:ptCount val="2"/>
              </c:numCache>
            </c:numRef>
          </c:xVal>
          <c:yVal>
            <c:numRef>
              <c:f>(piles!$D$4,piles!$F$4)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8-A2F6-274C-9E15-3D60CC318540}"/>
            </c:ext>
          </c:extLst>
        </c:ser>
        <c:ser>
          <c:idx val="79"/>
          <c:order val="79"/>
          <c:tx>
            <c:v>Pile #3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(piles!$C$5,piles!$E$5)</c:f>
              <c:numCache>
                <c:formatCode>General</c:formatCode>
                <c:ptCount val="2"/>
              </c:numCache>
            </c:numRef>
          </c:xVal>
          <c:yVal>
            <c:numRef>
              <c:f>(piles!$D$5,piles!$F$5)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9-A2F6-274C-9E15-3D60CC318540}"/>
            </c:ext>
          </c:extLst>
        </c:ser>
        <c:ser>
          <c:idx val="80"/>
          <c:order val="80"/>
          <c:tx>
            <c:v>Pile #4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(piles!$C$6,piles!$E$6)</c:f>
              <c:numCache>
                <c:formatCode>General</c:formatCode>
                <c:ptCount val="2"/>
              </c:numCache>
            </c:numRef>
          </c:xVal>
          <c:yVal>
            <c:numRef>
              <c:f>(piles!$D$6,piles!$F$6)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A-A2F6-274C-9E15-3D60CC318540}"/>
            </c:ext>
          </c:extLst>
        </c:ser>
        <c:ser>
          <c:idx val="81"/>
          <c:order val="81"/>
          <c:tx>
            <c:v>Pile #5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(piles!$C$7,piles!$E$7)</c:f>
              <c:numCache>
                <c:formatCode>General</c:formatCode>
                <c:ptCount val="2"/>
              </c:numCache>
            </c:numRef>
          </c:xVal>
          <c:yVal>
            <c:numRef>
              <c:f>(piles!$D$7,piles!$F$7)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B-A2F6-274C-9E15-3D60CC318540}"/>
            </c:ext>
          </c:extLst>
        </c:ser>
        <c:ser>
          <c:idx val="82"/>
          <c:order val="82"/>
          <c:tx>
            <c:v>Pile #6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(piles!$C$8,piles!$E$8)</c:f>
              <c:numCache>
                <c:formatCode>General</c:formatCode>
                <c:ptCount val="2"/>
              </c:numCache>
            </c:numRef>
          </c:xVal>
          <c:yVal>
            <c:numRef>
              <c:f>(piles!$D$8,piles!$F$8)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C-A2F6-274C-9E15-3D60CC318540}"/>
            </c:ext>
          </c:extLst>
        </c:ser>
        <c:ser>
          <c:idx val="83"/>
          <c:order val="83"/>
          <c:tx>
            <c:v>Pile #7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(piles!$C$9,piles!$E$9)</c:f>
              <c:numCache>
                <c:formatCode>General</c:formatCode>
                <c:ptCount val="2"/>
              </c:numCache>
            </c:numRef>
          </c:xVal>
          <c:yVal>
            <c:numRef>
              <c:f>(piles!$D$9,piles!$F$9)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D-A2F6-274C-9E15-3D60CC318540}"/>
            </c:ext>
          </c:extLst>
        </c:ser>
        <c:ser>
          <c:idx val="84"/>
          <c:order val="84"/>
          <c:tx>
            <c:v>Pile #8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9525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50000"/>
                  </a:schemeClr>
                </a:solidFill>
                <a:ln w="9525">
                  <a:solidFill>
                    <a:schemeClr val="accent1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5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9-9273-8E45-8E0C-DF8E6C08CDD2}"/>
              </c:ext>
            </c:extLst>
          </c:dPt>
          <c:xVal>
            <c:numRef>
              <c:f>(piles!$C$10,piles!$E$10)</c:f>
              <c:numCache>
                <c:formatCode>General</c:formatCode>
                <c:ptCount val="2"/>
              </c:numCache>
            </c:numRef>
          </c:xVal>
          <c:yVal>
            <c:numRef>
              <c:f>(piles!$D$10,piles!$F$10)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E-A2F6-274C-9E15-3D60CC318540}"/>
            </c:ext>
          </c:extLst>
        </c:ser>
        <c:ser>
          <c:idx val="85"/>
          <c:order val="85"/>
          <c:tx>
            <c:v>Pile #9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(piles!$C$11,piles!$E$11)</c:f>
              <c:numCache>
                <c:formatCode>General</c:formatCode>
                <c:ptCount val="2"/>
              </c:numCache>
            </c:numRef>
          </c:xVal>
          <c:yVal>
            <c:numRef>
              <c:f>(piles!$D$11,piles!$F$11)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F-A2F6-274C-9E15-3D60CC318540}"/>
            </c:ext>
          </c:extLst>
        </c:ser>
        <c:ser>
          <c:idx val="86"/>
          <c:order val="86"/>
          <c:tx>
            <c:v>Pile #10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(piles!$C$12,piles!$E$12)</c:f>
              <c:numCache>
                <c:formatCode>General</c:formatCode>
                <c:ptCount val="2"/>
              </c:numCache>
            </c:numRef>
          </c:xVal>
          <c:yVal>
            <c:numRef>
              <c:f>(piles!$D$12,piles!$F$12)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50-A2F6-274C-9E15-3D60CC3185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802911"/>
        <c:axId val="17804623"/>
      </c:scatterChart>
      <c:valAx>
        <c:axId val="1780291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4623"/>
        <c:crosses val="autoZero"/>
        <c:crossBetween val="midCat"/>
      </c:valAx>
      <c:valAx>
        <c:axId val="178046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291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589642</xdr:colOff>
      <xdr:row>1</xdr:row>
      <xdr:rowOff>190499</xdr:rowOff>
    </xdr:from>
    <xdr:to>
      <xdr:col>14</xdr:col>
      <xdr:colOff>609600</xdr:colOff>
      <xdr:row>35</xdr:row>
      <xdr:rowOff>142240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10C0365-E66C-AF4E-8CF9-2C689A8FB0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308429</xdr:colOff>
      <xdr:row>1</xdr:row>
      <xdr:rowOff>136072</xdr:rowOff>
    </xdr:from>
    <xdr:to>
      <xdr:col>23</xdr:col>
      <xdr:colOff>290286</xdr:colOff>
      <xdr:row>20</xdr:row>
      <xdr:rowOff>90713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EDD4CF7-5913-0FBD-2A8B-D33C2DD57471}"/>
            </a:ext>
          </a:extLst>
        </xdr:cNvPr>
        <xdr:cNvSpPr txBox="1"/>
      </xdr:nvSpPr>
      <xdr:spPr>
        <a:xfrm>
          <a:off x="14895286" y="335643"/>
          <a:ext cx="3610429" cy="37464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 y1), (x2, y2) </a:t>
          </a:r>
          <a:r>
            <a:rPr lang="en-US" sz="1100" b="0"/>
            <a:t>= start and end of reinforcement line</a:t>
          </a:r>
        </a:p>
        <a:p>
          <a:r>
            <a:rPr lang="en-US" sz="1100" b="1"/>
            <a:t>Label</a:t>
          </a:r>
          <a:r>
            <a:rPr lang="en-US" sz="1100" b="0"/>
            <a:t> = name used in error messages, summaries, and plots</a:t>
          </a:r>
        </a:p>
        <a:p>
          <a:r>
            <a:rPr lang="en-US" sz="1100" b="1"/>
            <a:t>Type</a:t>
          </a:r>
          <a:r>
            <a:rPr lang="en-US" sz="1100" b="0"/>
            <a:t> = support preset, fills Dir and Appl: Geosynthetic (Tangent, Active), Nail (Axial, Passive), Tieback (Axial, Active), Anchor (Axial, Active)</a:t>
          </a:r>
        </a:p>
        <a:p>
          <a:r>
            <a:rPr lang="en-US" sz="1100" b="1"/>
            <a:t>Dir</a:t>
          </a:r>
          <a:r>
            <a:rPr lang="en-US" sz="1100" b="0"/>
            <a:t> = force direction at the slip surface (LEM only): Tangent = reorients along slip surface (flexible); Axial = along the reinforcement line (rigid). Set by Type; overtype to override.</a:t>
          </a:r>
        </a:p>
        <a:p>
          <a:r>
            <a:rPr lang="en-US" sz="1100" b="1"/>
            <a:t>Appl</a:t>
          </a:r>
          <a:r>
            <a:rPr lang="en-US" sz="1100" b="0"/>
            <a:t> = force application (LEM only): Active = allowable force, not divided by FS (default). Passive = ultimate force, divided by FS. Set by Type; overtype to override.</a:t>
          </a:r>
        </a:p>
        <a:p>
          <a:r>
            <a:rPr lang="en-US" sz="1100" b="1"/>
            <a:t>Tmax</a:t>
          </a:r>
          <a:r>
            <a:rPr lang="en-US" sz="1100" b="0"/>
            <a:t> = tensile capacity (force/length; or force per element if Spacing is given)</a:t>
          </a:r>
        </a:p>
        <a:p>
          <a:r>
            <a:rPr lang="en-US" sz="1100" b="1"/>
            <a:t>Lp1, Lp2 </a:t>
          </a:r>
          <a:r>
            <a:rPr lang="en-US" sz="1100" b="0"/>
            <a:t>= pullout length at end 1 / end 2 (0 = fully anchored)</a:t>
          </a:r>
        </a:p>
        <a:p>
          <a:r>
            <a:rPr lang="en-US" sz="1100" b="1"/>
            <a:t>Tend1, Tend2 </a:t>
          </a:r>
          <a:r>
            <a:rPr lang="en-US" sz="1100" b="0"/>
            <a:t>= anchorage/plate/connection capacity at end 1 / end 2 (0 = friction only)</a:t>
          </a:r>
        </a:p>
        <a:p>
          <a:r>
            <a:rPr lang="en-US" sz="1100" b="1"/>
            <a:t>Spacing</a:t>
          </a:r>
          <a:r>
            <a:rPr lang="en-US" sz="1100" b="0"/>
            <a:t> = out-of-plane spacing for discrete supports (nails, tiebacks); blank or 1 for geosynthetics</a:t>
          </a:r>
        </a:p>
        <a:p>
          <a:r>
            <a:rPr lang="en-US" sz="1100" b="1"/>
            <a:t>Tres</a:t>
          </a:r>
          <a:r>
            <a:rPr lang="en-US" sz="1100" b="0"/>
            <a:t> = residual capacity after rupture (FEM only)</a:t>
          </a:r>
        </a:p>
        <a:p>
          <a:r>
            <a:rPr lang="en-US" sz="1100" b="1"/>
            <a:t>E</a:t>
          </a:r>
          <a:r>
            <a:rPr lang="en-US" sz="1100" b="0"/>
            <a:t> = modulus of elasticity of reinforcement (FEM only)</a:t>
          </a:r>
        </a:p>
        <a:p>
          <a:r>
            <a:rPr lang="en-US" sz="1100" b="1"/>
            <a:t>Area</a:t>
          </a:r>
          <a:r>
            <a:rPr lang="en-US" sz="1100" b="0"/>
            <a:t> = cross-sectional area of reinforcement (FEM only)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344713</xdr:colOff>
      <xdr:row>0</xdr:row>
      <xdr:rowOff>181429</xdr:rowOff>
    </xdr:from>
    <xdr:to>
      <xdr:col>21</xdr:col>
      <xdr:colOff>607785</xdr:colOff>
      <xdr:row>13</xdr:row>
      <xdr:rowOff>108855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237746D-9876-D441-9E37-DCA88203D37A}"/>
            </a:ext>
          </a:extLst>
        </xdr:cNvPr>
        <xdr:cNvSpPr txBox="1"/>
      </xdr:nvSpPr>
      <xdr:spPr>
        <a:xfrm>
          <a:off x="14260284" y="181429"/>
          <a:ext cx="3156858" cy="252185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</a:t>
          </a:r>
          <a:r>
            <a:rPr lang="en-US" sz="1100" b="1" baseline="0"/>
            <a:t> y1), (x2, y2) </a:t>
          </a:r>
          <a:r>
            <a:rPr lang="en-US" sz="1100" baseline="0"/>
            <a:t>= top and bottom of pile</a:t>
          </a:r>
        </a:p>
        <a:p>
          <a:r>
            <a:rPr lang="en-US" sz="1100" b="1" baseline="0"/>
            <a:t>H</a:t>
          </a:r>
          <a:r>
            <a:rPr lang="en-US" sz="1100" baseline="0"/>
            <a:t> = Pile force magnitude (kN/m or lb/ft). </a:t>
          </a:r>
        </a:p>
        <a:p>
          <a:r>
            <a:rPr lang="en-US" sz="1100" b="1" baseline="0">
              <a:latin typeface="Symbol" pitchFamily="2" charset="2"/>
            </a:rPr>
            <a:t>q</a:t>
          </a:r>
          <a:r>
            <a:rPr lang="en-US" sz="1100" b="1" baseline="0"/>
            <a:t>p</a:t>
          </a:r>
          <a:r>
            <a:rPr lang="en-US" sz="1100" baseline="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Force angle from horizontal in degrees (degrees)</a:t>
          </a:r>
        </a:p>
        <a:p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appl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force application (LEM only): Active = allowable force, not divided by FS (default). Passive = ultimate force, divided by FS.</a:t>
          </a:r>
        </a:p>
        <a:p>
          <a:r>
            <a:rPr lang="en-US" sz="1100" b="1"/>
            <a:t>D</a:t>
          </a:r>
          <a:r>
            <a:rPr lang="en-US" sz="110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Pile diameter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(ft or m)</a:t>
          </a:r>
          <a:endParaRPr lang="en-US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/>
            <a:t>S</a:t>
          </a:r>
          <a:r>
            <a:rPr lang="en-US" sz="1100"/>
            <a:t> = center to center pile spacing</a:t>
          </a:r>
          <a:r>
            <a:rPr lang="en-US" sz="1100" baseline="0"/>
            <a:t> (ft or m)</a:t>
          </a:r>
        </a:p>
        <a:p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Vcap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Shear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capacity of pile (force)</a:t>
          </a:r>
        </a:p>
        <a:p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Mcap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Moment capacity of pile (force x length)</a:t>
          </a:r>
          <a:endParaRPr lang="en-US" sz="1100" baseline="0"/>
        </a:p>
        <a:p>
          <a:r>
            <a:rPr lang="en-US" sz="1100" b="1" baseline="0"/>
            <a:t>E</a:t>
          </a:r>
          <a:r>
            <a:rPr lang="en-US" sz="1100" baseline="0"/>
            <a:t> = Young's modulus of pile material (force/lengh^2)</a:t>
          </a:r>
        </a:p>
        <a:p>
          <a:r>
            <a:rPr lang="en-US" sz="1100" b="1" baseline="0"/>
            <a:t>I </a:t>
          </a:r>
          <a:r>
            <a:rPr lang="en-US" sz="1100" baseline="0"/>
            <a:t>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Moment of inertia (length^4)</a:t>
          </a:r>
          <a:endParaRPr lang="en-U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1" baseline="0"/>
            <a:t>Area</a:t>
          </a:r>
          <a:r>
            <a:rPr lang="en-US" sz="1100" baseline="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Cross-sectional area (length^2)</a:t>
          </a:r>
        </a:p>
        <a:p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Fixity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Pile head status (fixed or free)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FAED0A-C8CC-8343-BA2E-B8E4255891E7}">
  <dimension ref="A1:G24"/>
  <sheetViews>
    <sheetView showGridLines="0" tabSelected="1" zoomScale="140" zoomScaleNormal="140" workbookViewId="0">
      <selection activeCell="A1" sqref="A1"/>
    </sheetView>
  </sheetViews>
  <sheetFormatPr baseColWidth="10" defaultRowHeight="16" x14ac:dyDescent="0.2"/>
  <cols>
    <col min="1" max="1" width="5.6640625" customWidth="1"/>
    <col min="2" max="2" width="10.33203125" customWidth="1"/>
    <col min="3" max="4" width="12" style="1" customWidth="1"/>
    <col min="5" max="5" width="7.5" customWidth="1"/>
    <col min="7" max="7" width="52.83203125" bestFit="1" customWidth="1"/>
  </cols>
  <sheetData>
    <row r="1" spans="1:7" ht="32" x14ac:dyDescent="0.4">
      <c r="A1" s="7" t="s">
        <v>96</v>
      </c>
    </row>
    <row r="3" spans="1:7" ht="19" x14ac:dyDescent="0.25">
      <c r="B3" s="8" t="s">
        <v>14</v>
      </c>
    </row>
    <row r="5" spans="1:7" x14ac:dyDescent="0.2">
      <c r="C5" s="14" t="s">
        <v>78</v>
      </c>
      <c r="D5" s="30">
        <v>16</v>
      </c>
    </row>
    <row r="7" spans="1:7" x14ac:dyDescent="0.2">
      <c r="B7" s="44" t="s">
        <v>47</v>
      </c>
      <c r="C7" s="44"/>
      <c r="D7" s="44"/>
      <c r="F7" s="15" t="s">
        <v>15</v>
      </c>
      <c r="G7" s="31" t="s">
        <v>16</v>
      </c>
    </row>
    <row r="8" spans="1:7" x14ac:dyDescent="0.2">
      <c r="C8" s="14" t="s">
        <v>50</v>
      </c>
      <c r="D8" s="1">
        <v>9.81</v>
      </c>
      <c r="F8" s="1" t="s">
        <v>113</v>
      </c>
      <c r="G8" t="s">
        <v>114</v>
      </c>
    </row>
    <row r="9" spans="1:7" x14ac:dyDescent="0.2">
      <c r="C9" s="14" t="s">
        <v>49</v>
      </c>
      <c r="D9" s="1">
        <v>5.0</v>
      </c>
      <c r="F9" s="1" t="s">
        <v>19</v>
      </c>
      <c r="G9" t="s">
        <v>20</v>
      </c>
    </row>
    <row r="10" spans="1:7" x14ac:dyDescent="0.2">
      <c r="C10" s="14" t="s">
        <v>48</v>
      </c>
      <c r="D10" s="1">
        <v>0.0</v>
      </c>
      <c r="F10" s="1" t="s">
        <v>17</v>
      </c>
      <c r="G10" t="s">
        <v>18</v>
      </c>
    </row>
    <row r="11" spans="1:7" x14ac:dyDescent="0.2">
      <c r="B11" s="1"/>
      <c r="C11" s="14" t="s">
        <v>74</v>
      </c>
      <c r="D11" s="1">
        <v>0.0</v>
      </c>
      <c r="F11" s="1" t="s">
        <v>227</v>
      </c>
      <c r="G11" t="s">
        <v>228</v>
      </c>
    </row>
    <row r="12" spans="1:7" x14ac:dyDescent="0.2">
      <c r="F12" s="1" t="s">
        <v>21</v>
      </c>
      <c r="G12" t="s">
        <v>22</v>
      </c>
    </row>
    <row r="13" spans="1:7" x14ac:dyDescent="0.2">
      <c r="F13" s="1" t="s">
        <v>23</v>
      </c>
      <c r="G13" t="s">
        <v>24</v>
      </c>
    </row>
    <row r="14" spans="1:7" x14ac:dyDescent="0.2">
      <c r="F14" s="1" t="s">
        <v>38</v>
      </c>
      <c r="G14" t="s">
        <v>39</v>
      </c>
    </row>
    <row r="15" spans="1:7" x14ac:dyDescent="0.2">
      <c r="F15" s="1" t="s">
        <v>34</v>
      </c>
      <c r="G15" t="s">
        <v>35</v>
      </c>
    </row>
    <row r="16" spans="1:7" x14ac:dyDescent="0.2">
      <c r="F16" s="1" t="s">
        <v>115</v>
      </c>
      <c r="G16" t="s">
        <v>117</v>
      </c>
    </row>
    <row r="17" spans="2:7" x14ac:dyDescent="0.2">
      <c r="B17" s="1"/>
      <c r="F17" s="1" t="s">
        <v>36</v>
      </c>
      <c r="G17" t="s">
        <v>37</v>
      </c>
    </row>
    <row r="18" spans="2:7" x14ac:dyDescent="0.2">
      <c r="F18" s="1" t="s">
        <v>229</v>
      </c>
      <c r="G18" t="s">
        <v>230</v>
      </c>
    </row>
    <row r="19" spans="2:7" x14ac:dyDescent="0.2">
      <c r="F19" s="1" t="s">
        <v>231</v>
      </c>
      <c r="G19" t="s">
        <v>232</v>
      </c>
    </row>
    <row r="20" spans="2:7" x14ac:dyDescent="0.2">
      <c r="F20" s="1" t="s">
        <v>93</v>
      </c>
      <c r="G20" s="9" t="s">
        <v>119</v>
      </c>
    </row>
    <row r="21" spans="2:7" x14ac:dyDescent="0.2">
      <c r="F21" s="1" t="s">
        <v>116</v>
      </c>
      <c r="G21" s="9" t="s">
        <v>118</v>
      </c>
    </row>
    <row r="23" spans="2:7" x14ac:dyDescent="0.2">
      <c r="B23" s="1"/>
    </row>
    <row r="24" spans="2:7" x14ac:dyDescent="0.2">
      <c r="B24" s="1"/>
    </row>
  </sheetData>
  <mergeCells count="1">
    <mergeCell ref="B7:D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8A122E-8CB6-264D-BE4D-4184948E7CD8}">
  <dimension ref="B2:X22"/>
  <sheetViews>
    <sheetView showGridLines="0" zoomScale="140" zoomScaleNormal="140" workbookViewId="0">
      <selection activeCell="B4" sqref="B4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54" t="s">
        <v>129</v>
      </c>
      <c r="C2" s="54"/>
      <c r="D2" s="54"/>
      <c r="F2" s="54" t="s">
        <v>130</v>
      </c>
      <c r="G2" s="54"/>
      <c r="H2" s="54"/>
      <c r="J2" s="54" t="s">
        <v>131</v>
      </c>
      <c r="K2" s="54"/>
      <c r="L2" s="54"/>
      <c r="N2" s="54" t="s">
        <v>132</v>
      </c>
      <c r="O2" s="54"/>
      <c r="P2" s="54"/>
      <c r="R2" s="54" t="s">
        <v>133</v>
      </c>
      <c r="S2" s="54"/>
      <c r="T2" s="54"/>
      <c r="V2" s="54" t="s">
        <v>134</v>
      </c>
      <c r="W2" s="54"/>
      <c r="X2" s="54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/>
      <c r="C4" s="3"/>
      <c r="D4" s="3"/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/>
      <c r="C5" s="3"/>
      <c r="D5" s="3"/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7CF166-6531-CC44-B460-D72E6A0F66E6}">
  <dimension ref="A2:AB25"/>
  <sheetViews>
    <sheetView showGridLines="0" zoomScale="140" zoomScaleNormal="140" workbookViewId="0">
      <selection activeCell="Q26" sqref="Q26"/>
    </sheetView>
  </sheetViews>
  <sheetFormatPr baseColWidth="10" defaultRowHeight="16" x14ac:dyDescent="0.2"/>
  <cols>
    <col min="1" max="1" width="4.83203125" style="1" customWidth="1"/>
    <col min="2" max="6" width="10.83203125" style="1"/>
    <col min="7" max="7" width="13.1640625" customWidth="1"/>
    <col min="10" max="12" width="10.83203125" style="1"/>
    <col min="16" max="18" width="10.83203125" style="1"/>
    <col min="19" max="19" width="4.33203125" customWidth="1"/>
  </cols>
  <sheetData>
    <row r="2" spans="1:28" x14ac:dyDescent="0.2">
      <c r="A2" s="12" t="s">
        <v>25</v>
      </c>
      <c r="B2" s="12" t="s">
        <v>159</v>
      </c>
      <c r="C2" s="12" t="s">
        <v>99</v>
      </c>
      <c r="D2" s="12" t="s">
        <v>100</v>
      </c>
      <c r="E2" s="12" t="s">
        <v>101</v>
      </c>
      <c r="F2" s="12" t="s">
        <v>102</v>
      </c>
      <c r="G2" s="40" t="s">
        <v>192</v>
      </c>
      <c r="H2" s="40" t="s">
        <v>193</v>
      </c>
      <c r="I2" s="40" t="s">
        <v>177</v>
      </c>
      <c r="J2" s="27" t="s">
        <v>104</v>
      </c>
      <c r="K2" s="27" t="s">
        <v>105</v>
      </c>
      <c r="L2" s="27" t="s">
        <v>106</v>
      </c>
      <c r="M2" s="27" t="s">
        <v>178</v>
      </c>
      <c r="N2" s="27" t="s">
        <v>179</v>
      </c>
      <c r="O2" s="27" t="s">
        <v>194</v>
      </c>
      <c r="P2" s="28" t="s">
        <v>107</v>
      </c>
      <c r="Q2" s="28" t="s">
        <v>97</v>
      </c>
      <c r="R2" s="28" t="s">
        <v>103</v>
      </c>
      <c r="Z2" t="s">
        <v>180</v>
      </c>
      <c r="AA2" t="s">
        <v>181</v>
      </c>
      <c r="AB2" t="s">
        <v>182</v>
      </c>
    </row>
    <row r="3" spans="1:28" x14ac:dyDescent="0.2">
      <c r="A3" s="3">
        <v>1</v>
      </c>
      <c r="B3" s="3"/>
      <c r="C3" s="3"/>
      <c r="D3" s="3"/>
      <c r="E3" s="3"/>
      <c r="F3" s="3"/>
      <c r="G3" s="3"/>
      <c r="H3" s="3" t="str">
        <f t="shared" ref="H3:H22" si="0">IF($G3="","",IFERROR(VLOOKUP($G3,$Z$8:$AB$11,2,0),""))</f>
        <v/>
      </c>
      <c r="I3" s="3" t="str">
        <f t="shared" ref="I3:I22" si="1">IF($G3="","",IFERROR(VLOOKUP($G3,$Z$8:$AB$11,3,0),""))</f>
        <v/>
      </c>
      <c r="J3" s="3"/>
      <c r="K3" s="3"/>
      <c r="L3" s="3"/>
      <c r="M3" s="3"/>
      <c r="N3" s="3"/>
      <c r="O3" s="3"/>
      <c r="P3" s="3"/>
      <c r="Q3" s="3"/>
      <c r="R3" s="3"/>
      <c r="Z3" t="s">
        <v>183</v>
      </c>
      <c r="AA3" t="s">
        <v>184</v>
      </c>
      <c r="AB3" t="s">
        <v>185</v>
      </c>
    </row>
    <row r="4" spans="1:28" x14ac:dyDescent="0.2">
      <c r="A4" s="3">
        <v>2</v>
      </c>
      <c r="B4" s="3"/>
      <c r="C4" s="3"/>
      <c r="D4" s="3"/>
      <c r="E4" s="3"/>
      <c r="F4" s="3"/>
      <c r="G4" s="3"/>
      <c r="H4" s="3" t="str">
        <f t="shared" si="0"/>
        <v/>
      </c>
      <c r="I4" s="3" t="str">
        <f t="shared" si="1"/>
        <v/>
      </c>
      <c r="J4" s="3"/>
      <c r="K4" s="3"/>
      <c r="L4" s="3"/>
      <c r="M4" s="3"/>
      <c r="N4" s="3"/>
      <c r="O4" s="3"/>
      <c r="P4" s="3"/>
      <c r="Q4" s="3"/>
      <c r="R4" s="3"/>
      <c r="Z4" t="s">
        <v>186</v>
      </c>
    </row>
    <row r="5" spans="1:28" x14ac:dyDescent="0.2">
      <c r="A5" s="3">
        <v>3</v>
      </c>
      <c r="B5" s="3"/>
      <c r="C5" s="3"/>
      <c r="D5" s="3"/>
      <c r="E5" s="3"/>
      <c r="F5" s="3"/>
      <c r="G5" s="3"/>
      <c r="H5" s="3" t="str">
        <f t="shared" si="0"/>
        <v/>
      </c>
      <c r="I5" s="3" t="str">
        <f t="shared" si="1"/>
        <v/>
      </c>
      <c r="J5" s="3"/>
      <c r="K5" s="3"/>
      <c r="L5" s="3"/>
      <c r="M5" s="3"/>
      <c r="N5" s="3"/>
      <c r="O5" s="3"/>
      <c r="P5" s="3"/>
      <c r="Q5" s="3"/>
      <c r="R5" s="3"/>
      <c r="Z5" t="s">
        <v>187</v>
      </c>
    </row>
    <row r="6" spans="1:28" x14ac:dyDescent="0.2">
      <c r="A6" s="3">
        <v>4</v>
      </c>
      <c r="B6" s="3"/>
      <c r="C6" s="3"/>
      <c r="D6" s="3"/>
      <c r="E6" s="3"/>
      <c r="F6" s="3"/>
      <c r="G6" s="3"/>
      <c r="H6" s="3" t="str">
        <f t="shared" si="0"/>
        <v/>
      </c>
      <c r="I6" s="3" t="str">
        <f t="shared" si="1"/>
        <v/>
      </c>
      <c r="J6" s="3"/>
      <c r="K6" s="3"/>
      <c r="L6" s="3"/>
      <c r="M6" s="3"/>
      <c r="N6" s="3"/>
      <c r="O6" s="3"/>
      <c r="P6" s="3"/>
      <c r="Q6" s="3"/>
      <c r="R6" s="3"/>
    </row>
    <row r="7" spans="1:28" x14ac:dyDescent="0.2">
      <c r="A7" s="3">
        <v>5</v>
      </c>
      <c r="B7" s="3"/>
      <c r="C7" s="3"/>
      <c r="D7" s="3"/>
      <c r="E7" s="3"/>
      <c r="F7" s="3"/>
      <c r="G7" s="3"/>
      <c r="H7" s="3" t="str">
        <f t="shared" si="0"/>
        <v/>
      </c>
      <c r="I7" s="3" t="str">
        <f t="shared" si="1"/>
        <v/>
      </c>
      <c r="J7" s="3"/>
      <c r="K7" s="3"/>
      <c r="L7" s="3"/>
      <c r="M7" s="3"/>
      <c r="N7" s="3"/>
      <c r="O7" s="3"/>
      <c r="P7" s="3"/>
      <c r="Q7" s="3"/>
      <c r="R7" s="3"/>
    </row>
    <row r="8" spans="1:28" x14ac:dyDescent="0.2">
      <c r="A8" s="3">
        <v>6</v>
      </c>
      <c r="B8" s="3"/>
      <c r="C8" s="3"/>
      <c r="D8" s="3"/>
      <c r="E8" s="3"/>
      <c r="F8" s="3"/>
      <c r="G8" s="3"/>
      <c r="H8" s="3" t="str">
        <f t="shared" si="0"/>
        <v/>
      </c>
      <c r="I8" s="3" t="str">
        <f t="shared" si="1"/>
        <v/>
      </c>
      <c r="J8" s="3"/>
      <c r="K8" s="3"/>
      <c r="L8" s="3"/>
      <c r="M8" s="3"/>
      <c r="N8" s="3"/>
      <c r="O8" s="3"/>
      <c r="P8" s="3"/>
      <c r="Q8" s="3"/>
      <c r="R8" s="3"/>
      <c r="Z8" t="s">
        <v>180</v>
      </c>
      <c r="AA8" t="s">
        <v>181</v>
      </c>
      <c r="AB8" t="s">
        <v>182</v>
      </c>
    </row>
    <row r="9" spans="1:28" x14ac:dyDescent="0.2">
      <c r="A9" s="3">
        <v>7</v>
      </c>
      <c r="B9" s="3"/>
      <c r="C9" s="3"/>
      <c r="D9" s="3"/>
      <c r="E9" s="3"/>
      <c r="F9" s="3"/>
      <c r="G9" s="3"/>
      <c r="H9" s="3" t="str">
        <f t="shared" si="0"/>
        <v/>
      </c>
      <c r="I9" s="3" t="str">
        <f t="shared" si="1"/>
        <v/>
      </c>
      <c r="J9" s="3"/>
      <c r="K9" s="3"/>
      <c r="L9" s="3"/>
      <c r="M9" s="3"/>
      <c r="N9" s="3"/>
      <c r="O9" s="3"/>
      <c r="P9" s="3"/>
      <c r="Q9" s="3"/>
      <c r="R9" s="3"/>
      <c r="Z9" t="s">
        <v>183</v>
      </c>
      <c r="AA9" t="s">
        <v>184</v>
      </c>
      <c r="AB9" t="s">
        <v>185</v>
      </c>
    </row>
    <row r="10" spans="1:28" x14ac:dyDescent="0.2">
      <c r="A10" s="3">
        <v>8</v>
      </c>
      <c r="B10" s="3"/>
      <c r="C10" s="3"/>
      <c r="D10" s="3"/>
      <c r="E10" s="3"/>
      <c r="F10" s="3"/>
      <c r="G10" s="3"/>
      <c r="H10" s="3" t="str">
        <f t="shared" si="0"/>
        <v/>
      </c>
      <c r="I10" s="3" t="str">
        <f t="shared" si="1"/>
        <v/>
      </c>
      <c r="J10" s="3"/>
      <c r="K10" s="3"/>
      <c r="L10" s="3"/>
      <c r="M10" s="3"/>
      <c r="N10" s="3"/>
      <c r="O10" s="3"/>
      <c r="P10" s="3"/>
      <c r="Q10" s="3"/>
      <c r="R10" s="3"/>
      <c r="Z10" t="s">
        <v>186</v>
      </c>
      <c r="AA10" t="s">
        <v>184</v>
      </c>
      <c r="AB10" t="s">
        <v>182</v>
      </c>
    </row>
    <row r="11" spans="1:28" x14ac:dyDescent="0.2">
      <c r="A11" s="3">
        <v>9</v>
      </c>
      <c r="B11" s="3"/>
      <c r="C11" s="3"/>
      <c r="D11" s="3"/>
      <c r="E11" s="3"/>
      <c r="F11" s="3"/>
      <c r="G11" s="3"/>
      <c r="H11" s="3" t="str">
        <f t="shared" si="0"/>
        <v/>
      </c>
      <c r="I11" s="3" t="str">
        <f t="shared" si="1"/>
        <v/>
      </c>
      <c r="J11" s="3"/>
      <c r="K11" s="3"/>
      <c r="L11" s="3"/>
      <c r="M11" s="3"/>
      <c r="N11" s="3"/>
      <c r="O11" s="3"/>
      <c r="P11" s="3"/>
      <c r="Q11" s="3"/>
      <c r="R11" s="3"/>
      <c r="Z11" t="s">
        <v>187</v>
      </c>
      <c r="AA11" t="s">
        <v>184</v>
      </c>
      <c r="AB11" t="s">
        <v>182</v>
      </c>
    </row>
    <row r="12" spans="1:28" x14ac:dyDescent="0.2">
      <c r="A12" s="3">
        <v>10</v>
      </c>
      <c r="B12" s="3"/>
      <c r="C12" s="3"/>
      <c r="D12" s="3"/>
      <c r="E12" s="3"/>
      <c r="F12" s="3"/>
      <c r="G12" s="3"/>
      <c r="H12" s="3" t="str">
        <f t="shared" si="0"/>
        <v/>
      </c>
      <c r="I12" s="3" t="str">
        <f t="shared" si="1"/>
        <v/>
      </c>
      <c r="J12" s="3"/>
      <c r="K12" s="3"/>
      <c r="L12" s="3"/>
      <c r="M12" s="3"/>
      <c r="N12" s="3"/>
      <c r="O12" s="3"/>
      <c r="P12" s="3"/>
      <c r="Q12" s="3"/>
      <c r="R12" s="3"/>
    </row>
    <row r="13" spans="1:28" x14ac:dyDescent="0.2">
      <c r="A13" s="3">
        <v>11</v>
      </c>
      <c r="B13" s="3"/>
      <c r="C13" s="3"/>
      <c r="D13" s="3"/>
      <c r="E13" s="3"/>
      <c r="F13" s="3"/>
      <c r="G13" s="3"/>
      <c r="H13" s="3" t="str">
        <f t="shared" si="0"/>
        <v/>
      </c>
      <c r="I13" s="3" t="str">
        <f t="shared" si="1"/>
        <v/>
      </c>
      <c r="J13" s="3"/>
      <c r="K13" s="3"/>
      <c r="L13" s="3"/>
      <c r="M13" s="3"/>
      <c r="N13" s="3"/>
      <c r="O13" s="3"/>
      <c r="P13" s="3"/>
      <c r="Q13" s="3"/>
      <c r="R13" s="3"/>
    </row>
    <row r="14" spans="1:28" x14ac:dyDescent="0.2">
      <c r="A14" s="3">
        <v>12</v>
      </c>
      <c r="B14" s="3"/>
      <c r="C14" s="3"/>
      <c r="D14" s="3"/>
      <c r="E14" s="3"/>
      <c r="F14" s="3"/>
      <c r="G14" s="3"/>
      <c r="H14" s="3" t="str">
        <f t="shared" si="0"/>
        <v/>
      </c>
      <c r="I14" s="3" t="str">
        <f t="shared" si="1"/>
        <v/>
      </c>
      <c r="J14" s="3"/>
      <c r="K14" s="3"/>
      <c r="L14" s="3"/>
      <c r="M14" s="3"/>
      <c r="N14" s="3"/>
      <c r="O14" s="3"/>
      <c r="P14" s="3"/>
      <c r="Q14" s="3"/>
      <c r="R14" s="3"/>
    </row>
    <row r="15" spans="1:28" x14ac:dyDescent="0.2">
      <c r="A15" s="3">
        <v>13</v>
      </c>
      <c r="B15" s="3"/>
      <c r="C15" s="3"/>
      <c r="D15" s="3"/>
      <c r="E15" s="3"/>
      <c r="F15" s="3"/>
      <c r="G15" s="3"/>
      <c r="H15" s="3" t="str">
        <f t="shared" si="0"/>
        <v/>
      </c>
      <c r="I15" s="3" t="str">
        <f t="shared" si="1"/>
        <v/>
      </c>
      <c r="J15" s="3"/>
      <c r="K15" s="3"/>
      <c r="L15" s="3"/>
      <c r="M15" s="3"/>
      <c r="N15" s="3"/>
      <c r="O15" s="3"/>
      <c r="P15" s="3"/>
      <c r="Q15" s="3"/>
      <c r="R15" s="3"/>
    </row>
    <row r="16" spans="1:28" x14ac:dyDescent="0.2">
      <c r="A16" s="3">
        <v>14</v>
      </c>
      <c r="B16" s="3"/>
      <c r="C16" s="3"/>
      <c r="D16" s="3"/>
      <c r="E16" s="3"/>
      <c r="F16" s="3"/>
      <c r="G16" s="3"/>
      <c r="H16" s="3" t="str">
        <f t="shared" si="0"/>
        <v/>
      </c>
      <c r="I16" s="3" t="str">
        <f t="shared" si="1"/>
        <v/>
      </c>
      <c r="J16" s="3"/>
      <c r="K16" s="3"/>
      <c r="L16" s="3"/>
      <c r="M16" s="3"/>
      <c r="N16" s="3"/>
      <c r="O16" s="3"/>
      <c r="P16" s="3"/>
      <c r="Q16" s="3"/>
      <c r="R16" s="3"/>
    </row>
    <row r="17" spans="1:21" x14ac:dyDescent="0.2">
      <c r="A17" s="3">
        <v>15</v>
      </c>
      <c r="B17" s="3"/>
      <c r="C17" s="3"/>
      <c r="D17" s="3"/>
      <c r="E17" s="3"/>
      <c r="F17" s="3"/>
      <c r="G17" s="3"/>
      <c r="H17" s="3" t="str">
        <f t="shared" si="0"/>
        <v/>
      </c>
      <c r="I17" s="3" t="str">
        <f t="shared" si="1"/>
        <v/>
      </c>
      <c r="J17" s="3"/>
      <c r="K17" s="3"/>
      <c r="L17" s="3"/>
      <c r="M17" s="3"/>
      <c r="N17" s="3"/>
      <c r="O17" s="3"/>
      <c r="P17" s="3"/>
      <c r="Q17" s="3"/>
      <c r="R17" s="3"/>
    </row>
    <row r="18" spans="1:21" x14ac:dyDescent="0.2">
      <c r="A18" s="3">
        <v>16</v>
      </c>
      <c r="B18" s="3"/>
      <c r="C18" s="3"/>
      <c r="D18" s="3"/>
      <c r="E18" s="3"/>
      <c r="F18" s="3"/>
      <c r="G18" s="3"/>
      <c r="H18" s="3" t="str">
        <f t="shared" si="0"/>
        <v/>
      </c>
      <c r="I18" s="3" t="str">
        <f t="shared" si="1"/>
        <v/>
      </c>
      <c r="J18" s="3"/>
      <c r="K18" s="3"/>
      <c r="L18" s="3"/>
      <c r="M18" s="3"/>
      <c r="N18" s="3"/>
      <c r="O18" s="3"/>
      <c r="P18" s="3"/>
      <c r="Q18" s="3"/>
      <c r="R18" s="3"/>
    </row>
    <row r="19" spans="1:21" x14ac:dyDescent="0.2">
      <c r="A19" s="3">
        <v>17</v>
      </c>
      <c r="B19" s="3"/>
      <c r="C19" s="3"/>
      <c r="D19" s="3"/>
      <c r="E19" s="3"/>
      <c r="F19" s="3"/>
      <c r="G19" s="3"/>
      <c r="H19" s="3" t="str">
        <f t="shared" si="0"/>
        <v/>
      </c>
      <c r="I19" s="3" t="str">
        <f t="shared" si="1"/>
        <v/>
      </c>
      <c r="J19" s="3"/>
      <c r="K19" s="3"/>
      <c r="L19" s="3"/>
      <c r="M19" s="3"/>
      <c r="N19" s="3"/>
      <c r="O19" s="3"/>
      <c r="P19" s="3"/>
      <c r="Q19" s="3"/>
      <c r="R19" s="3"/>
    </row>
    <row r="20" spans="1:21" x14ac:dyDescent="0.2">
      <c r="A20" s="3">
        <v>18</v>
      </c>
      <c r="B20" s="3"/>
      <c r="C20" s="3"/>
      <c r="D20" s="3"/>
      <c r="E20" s="3"/>
      <c r="F20" s="3"/>
      <c r="G20" s="3"/>
      <c r="H20" s="3" t="str">
        <f t="shared" si="0"/>
        <v/>
      </c>
      <c r="I20" s="3" t="str">
        <f t="shared" si="1"/>
        <v/>
      </c>
      <c r="J20" s="3"/>
      <c r="K20" s="3"/>
      <c r="L20" s="3"/>
      <c r="M20" s="3"/>
      <c r="N20" s="3"/>
      <c r="O20" s="3"/>
      <c r="P20" s="3"/>
      <c r="Q20" s="3"/>
      <c r="R20" s="3"/>
    </row>
    <row r="21" spans="1:21" x14ac:dyDescent="0.2">
      <c r="A21" s="3">
        <v>19</v>
      </c>
      <c r="B21" s="3"/>
      <c r="C21" s="3"/>
      <c r="D21" s="3"/>
      <c r="E21" s="3"/>
      <c r="F21" s="3"/>
      <c r="G21" s="3"/>
      <c r="H21" s="3" t="str">
        <f t="shared" si="0"/>
        <v/>
      </c>
      <c r="I21" s="3" t="str">
        <f t="shared" si="1"/>
        <v/>
      </c>
      <c r="J21" s="3"/>
      <c r="K21" s="3"/>
      <c r="L21" s="3"/>
      <c r="M21" s="3"/>
      <c r="N21" s="3"/>
      <c r="O21" s="3"/>
      <c r="P21" s="3"/>
      <c r="Q21" s="3"/>
      <c r="R21" s="3"/>
    </row>
    <row r="22" spans="1:21" x14ac:dyDescent="0.2">
      <c r="A22" s="3">
        <v>20</v>
      </c>
      <c r="B22" s="3"/>
      <c r="C22" s="3"/>
      <c r="D22" s="3"/>
      <c r="E22" s="3"/>
      <c r="F22" s="3"/>
      <c r="G22" s="3"/>
      <c r="H22" s="3" t="str">
        <f t="shared" si="0"/>
        <v/>
      </c>
      <c r="I22" s="3" t="str">
        <f t="shared" si="1"/>
        <v/>
      </c>
      <c r="J22" s="3"/>
      <c r="K22" s="3"/>
      <c r="L22" s="3"/>
      <c r="M22" s="3"/>
      <c r="N22" s="3"/>
      <c r="O22" s="3"/>
      <c r="P22" s="3"/>
      <c r="Q22" s="3"/>
      <c r="R22" s="3"/>
    </row>
    <row r="23" spans="1:21" x14ac:dyDescent="0.2">
      <c r="T23" s="42"/>
      <c r="U23" t="s">
        <v>161</v>
      </c>
    </row>
    <row r="24" spans="1:21" x14ac:dyDescent="0.2">
      <c r="K24" s="9"/>
      <c r="L24" s="9"/>
      <c r="T24" s="26"/>
      <c r="U24" s="9" t="s">
        <v>162</v>
      </c>
    </row>
    <row r="25" spans="1:21" x14ac:dyDescent="0.2">
      <c r="K25" s="9"/>
      <c r="L25" s="9"/>
      <c r="T25" s="29"/>
      <c r="U25" s="9" t="s">
        <v>163</v>
      </c>
    </row>
  </sheetData>
  <dataValidations count="3">
    <dataValidation type="list" allowBlank="1" showInputMessage="1" showErrorMessage="1" sqref="G3:G22" xr:uid="{00000000-0002-0000-0A00-000000000000}">
      <formula1>$Z$2:$Z$5</formula1>
    </dataValidation>
    <dataValidation type="list" allowBlank="1" showInputMessage="1" showErrorMessage="1" sqref="H3:H22" xr:uid="{00000000-0002-0000-0A00-000001000000}">
      <formula1>$AA$2:$AA$3</formula1>
    </dataValidation>
    <dataValidation type="list" allowBlank="1" showInputMessage="1" showErrorMessage="1" sqref="I3:I22" xr:uid="{00000000-0002-0000-0A00-000002000000}">
      <formula1>$AB$2:$AB$3</formula1>
    </dataValidation>
  </dataValidation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6221D-E989-B546-ACAF-CEB4607C51A1}">
  <dimension ref="A2:AA18"/>
  <sheetViews>
    <sheetView showGridLines="0" zoomScale="140" zoomScaleNormal="140" workbookViewId="0">
      <selection activeCell="S16" sqref="S16:T18"/>
    </sheetView>
  </sheetViews>
  <sheetFormatPr baseColWidth="10" defaultRowHeight="16" x14ac:dyDescent="0.2"/>
  <cols>
    <col min="1" max="1" width="4.83203125" style="1" customWidth="1"/>
    <col min="2" max="2" width="11.5" style="1" customWidth="1"/>
    <col min="3" max="8" width="10.83203125" style="1"/>
    <col min="9" max="9" width="14.5" customWidth="1"/>
    <col min="10" max="17" width="10.83203125" style="1"/>
    <col min="18" max="18" width="5.5" customWidth="1"/>
  </cols>
  <sheetData>
    <row r="2" spans="1:27" x14ac:dyDescent="0.2">
      <c r="A2" s="12" t="s">
        <v>25</v>
      </c>
      <c r="B2" s="12" t="s">
        <v>159</v>
      </c>
      <c r="C2" s="12" t="s">
        <v>99</v>
      </c>
      <c r="D2" s="12" t="s">
        <v>100</v>
      </c>
      <c r="E2" s="12" t="s">
        <v>101</v>
      </c>
      <c r="F2" s="12" t="s">
        <v>102</v>
      </c>
      <c r="G2" s="40" t="s">
        <v>152</v>
      </c>
      <c r="H2" s="40" t="s">
        <v>160</v>
      </c>
      <c r="I2" s="40" t="s">
        <v>177</v>
      </c>
      <c r="J2" s="27" t="s">
        <v>153</v>
      </c>
      <c r="K2" s="27" t="s">
        <v>154</v>
      </c>
      <c r="L2" s="41" t="s">
        <v>157</v>
      </c>
      <c r="M2" s="41" t="s">
        <v>158</v>
      </c>
      <c r="N2" s="28" t="s">
        <v>97</v>
      </c>
      <c r="O2" s="28" t="s">
        <v>155</v>
      </c>
      <c r="P2" s="28" t="s">
        <v>103</v>
      </c>
      <c r="Q2" s="28" t="s">
        <v>164</v>
      </c>
      <c r="Z2" t="s">
        <v>40</v>
      </c>
      <c r="AA2" t="s">
        <v>182</v>
      </c>
    </row>
    <row r="3" spans="1:27" x14ac:dyDescent="0.2">
      <c r="A3" s="3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Z3" t="s">
        <v>75</v>
      </c>
      <c r="AA3" t="s">
        <v>185</v>
      </c>
    </row>
    <row r="4" spans="1:27" x14ac:dyDescent="0.2">
      <c r="A4" s="3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spans="1:27" x14ac:dyDescent="0.2">
      <c r="A5" s="3">
        <v>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27" x14ac:dyDescent="0.2">
      <c r="A6" s="3">
        <v>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27" x14ac:dyDescent="0.2">
      <c r="A7" s="3">
        <v>5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</row>
    <row r="8" spans="1:27" x14ac:dyDescent="0.2">
      <c r="A8" s="3">
        <v>6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</row>
    <row r="9" spans="1:27" x14ac:dyDescent="0.2">
      <c r="A9" s="3">
        <v>7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</row>
    <row r="10" spans="1:27" x14ac:dyDescent="0.2">
      <c r="A10" s="3">
        <v>8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</row>
    <row r="11" spans="1:27" x14ac:dyDescent="0.2">
      <c r="A11" s="3">
        <v>9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</row>
    <row r="12" spans="1:27" x14ac:dyDescent="0.2">
      <c r="A12" s="3">
        <v>10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</row>
    <row r="14" spans="1:27" x14ac:dyDescent="0.2">
      <c r="J14" s="9"/>
      <c r="K14" s="9"/>
    </row>
    <row r="15" spans="1:27" x14ac:dyDescent="0.2">
      <c r="J15" s="9"/>
      <c r="K15" s="9"/>
    </row>
    <row r="16" spans="1:27" x14ac:dyDescent="0.2">
      <c r="S16" s="42"/>
      <c r="T16" t="s">
        <v>161</v>
      </c>
    </row>
    <row r="17" spans="19:20" x14ac:dyDescent="0.2">
      <c r="S17" s="26"/>
      <c r="T17" s="9" t="s">
        <v>162</v>
      </c>
    </row>
    <row r="18" spans="19:20" x14ac:dyDescent="0.2">
      <c r="S18" s="29"/>
      <c r="T18" s="9" t="s">
        <v>163</v>
      </c>
    </row>
  </sheetData>
  <dataValidations count="2">
    <dataValidation type="list" allowBlank="1" showInputMessage="1" showErrorMessage="1" sqref="Q3:Q12" xr:uid="{BD18340F-2DC3-724E-BE00-EA96ECBB898C}">
      <formula1>$Z$2:$Z$3</formula1>
    </dataValidation>
    <dataValidation type="list" allowBlank="1" showInputMessage="1" showErrorMessage="1" sqref="I3:I12" xr:uid="{00000000-0002-0000-0B00-000001000000}">
      <formula1>$AA$2:$AA$3</formula1>
    </dataValidation>
  </dataValidation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07123-52EA-314A-81EF-989A42CB4DFE}">
  <dimension ref="A2:F22"/>
  <sheetViews>
    <sheetView showGridLines="0" zoomScale="140" zoomScaleNormal="140" workbookViewId="0">
      <selection activeCell="F3" sqref="F3"/>
    </sheetView>
  </sheetViews>
  <sheetFormatPr baseColWidth="10" defaultRowHeight="16" x14ac:dyDescent="0.2"/>
  <cols>
    <col min="1" max="1" width="4.83203125" customWidth="1"/>
    <col min="2" max="2" width="17.33203125" customWidth="1"/>
    <col min="3" max="6" width="10.83203125" customWidth="1"/>
  </cols>
  <sheetData>
    <row r="2" spans="1:6" x14ac:dyDescent="0.2">
      <c r="A2" s="12" t="s">
        <v>25</v>
      </c>
      <c r="B2" s="12" t="s">
        <v>159</v>
      </c>
      <c r="C2" s="12" t="s">
        <v>3</v>
      </c>
      <c r="D2" s="12" t="s">
        <v>4</v>
      </c>
      <c r="E2" s="12" t="s">
        <v>188</v>
      </c>
      <c r="F2" s="12" t="s">
        <v>195</v>
      </c>
    </row>
    <row r="3" spans="1:6" x14ac:dyDescent="0.2">
      <c r="A3" s="3">
        <v>1</v>
      </c>
      <c r="B3" s="3"/>
      <c r="C3" s="3"/>
      <c r="D3" s="3"/>
      <c r="E3" s="3"/>
      <c r="F3" s="3"/>
    </row>
    <row r="4" spans="1:6" x14ac:dyDescent="0.2">
      <c r="A4" s="3">
        <v>2</v>
      </c>
      <c r="B4" s="3"/>
      <c r="C4" s="3"/>
      <c r="D4" s="3"/>
      <c r="E4" s="3"/>
      <c r="F4" s="3"/>
    </row>
    <row r="5" spans="1:6" x14ac:dyDescent="0.2">
      <c r="A5" s="3">
        <v>3</v>
      </c>
      <c r="B5" s="3"/>
      <c r="C5" s="3"/>
      <c r="D5" s="3"/>
      <c r="E5" s="3"/>
      <c r="F5" s="3"/>
    </row>
    <row r="6" spans="1:6" x14ac:dyDescent="0.2">
      <c r="A6" s="3">
        <v>4</v>
      </c>
      <c r="B6" s="3"/>
      <c r="C6" s="3"/>
      <c r="D6" s="3"/>
      <c r="E6" s="3"/>
      <c r="F6" s="3"/>
    </row>
    <row r="7" spans="1:6" x14ac:dyDescent="0.2">
      <c r="A7" s="3">
        <v>5</v>
      </c>
      <c r="B7" s="3"/>
      <c r="C7" s="3"/>
      <c r="D7" s="3"/>
      <c r="E7" s="3"/>
      <c r="F7" s="3"/>
    </row>
    <row r="8" spans="1:6" x14ac:dyDescent="0.2">
      <c r="A8" s="3">
        <v>6</v>
      </c>
      <c r="B8" s="3"/>
      <c r="C8" s="3"/>
      <c r="D8" s="3"/>
      <c r="E8" s="3"/>
      <c r="F8" s="3"/>
    </row>
    <row r="9" spans="1:6" x14ac:dyDescent="0.2">
      <c r="A9" s="3">
        <v>7</v>
      </c>
      <c r="B9" s="3"/>
      <c r="C9" s="3"/>
      <c r="D9" s="3"/>
      <c r="E9" s="3"/>
      <c r="F9" s="3"/>
    </row>
    <row r="10" spans="1:6" x14ac:dyDescent="0.2">
      <c r="A10" s="3">
        <v>8</v>
      </c>
      <c r="B10" s="3"/>
      <c r="C10" s="3"/>
      <c r="D10" s="3"/>
      <c r="E10" s="3"/>
      <c r="F10" s="3"/>
    </row>
    <row r="11" spans="1:6" x14ac:dyDescent="0.2">
      <c r="A11" s="3">
        <v>9</v>
      </c>
      <c r="B11" s="3"/>
      <c r="C11" s="3"/>
      <c r="D11" s="3"/>
      <c r="E11" s="3"/>
      <c r="F11" s="3"/>
    </row>
    <row r="12" spans="1:6" x14ac:dyDescent="0.2">
      <c r="A12" s="3">
        <v>10</v>
      </c>
      <c r="B12" s="3"/>
      <c r="C12" s="3"/>
      <c r="D12" s="3"/>
      <c r="E12" s="3"/>
      <c r="F12" s="3"/>
    </row>
    <row r="13" spans="1:6" x14ac:dyDescent="0.2">
      <c r="A13" s="3">
        <v>11</v>
      </c>
      <c r="B13" s="3"/>
      <c r="C13" s="3"/>
      <c r="D13" s="3"/>
      <c r="E13" s="3"/>
      <c r="F13" s="3"/>
    </row>
    <row r="14" spans="1:6" x14ac:dyDescent="0.2">
      <c r="A14" s="3">
        <v>12</v>
      </c>
      <c r="B14" s="3"/>
      <c r="C14" s="3"/>
      <c r="D14" s="3"/>
      <c r="E14" s="3"/>
      <c r="F14" s="3"/>
    </row>
    <row r="15" spans="1:6" x14ac:dyDescent="0.2">
      <c r="A15" s="3">
        <v>13</v>
      </c>
      <c r="B15" s="3"/>
      <c r="C15" s="3"/>
      <c r="D15" s="3"/>
      <c r="E15" s="3"/>
      <c r="F15" s="3"/>
    </row>
    <row r="16" spans="1:6" x14ac:dyDescent="0.2">
      <c r="A16" s="3">
        <v>14</v>
      </c>
      <c r="B16" s="3"/>
      <c r="C16" s="3"/>
      <c r="D16" s="3"/>
      <c r="E16" s="3"/>
      <c r="F16" s="3"/>
    </row>
    <row r="17" spans="1:6" x14ac:dyDescent="0.2">
      <c r="A17" s="3">
        <v>15</v>
      </c>
      <c r="B17" s="3"/>
      <c r="C17" s="3"/>
      <c r="D17" s="3"/>
      <c r="E17" s="3"/>
      <c r="F17" s="3"/>
    </row>
    <row r="18" spans="1:6" x14ac:dyDescent="0.2">
      <c r="A18" s="3">
        <v>16</v>
      </c>
      <c r="B18" s="3"/>
      <c r="C18" s="3"/>
      <c r="D18" s="3"/>
      <c r="E18" s="3"/>
      <c r="F18" s="3"/>
    </row>
    <row r="19" spans="1:6" x14ac:dyDescent="0.2">
      <c r="A19" s="3">
        <v>17</v>
      </c>
      <c r="B19" s="3"/>
      <c r="C19" s="3"/>
      <c r="D19" s="3"/>
      <c r="E19" s="3"/>
      <c r="F19" s="3"/>
    </row>
    <row r="20" spans="1:6" x14ac:dyDescent="0.2">
      <c r="A20" s="3">
        <v>18</v>
      </c>
      <c r="B20" s="3"/>
      <c r="C20" s="3"/>
      <c r="D20" s="3"/>
      <c r="E20" s="3"/>
      <c r="F20" s="3"/>
    </row>
    <row r="21" spans="1:6" x14ac:dyDescent="0.2">
      <c r="A21" s="3">
        <v>19</v>
      </c>
      <c r="B21" s="3"/>
      <c r="C21" s="3"/>
      <c r="D21" s="3"/>
      <c r="E21" s="3"/>
      <c r="F21" s="3"/>
    </row>
    <row r="22" spans="1:6" x14ac:dyDescent="0.2">
      <c r="A22" s="3">
        <v>20</v>
      </c>
      <c r="B22" s="3"/>
      <c r="C22" s="3"/>
      <c r="D22" s="3"/>
      <c r="E22" s="3"/>
      <c r="F22" s="3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036245-91C1-5842-93DD-735018175DE8}">
  <dimension ref="B2:U24"/>
  <sheetViews>
    <sheetView showGridLines="0" zoomScale="140" zoomScaleNormal="140" workbookViewId="0">
      <selection activeCell="E26" sqref="E26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21" x14ac:dyDescent="0.2">
      <c r="B2" s="55" t="s">
        <v>127</v>
      </c>
      <c r="C2" s="55"/>
      <c r="E2" s="51" t="s">
        <v>215</v>
      </c>
      <c r="F2" s="51"/>
      <c r="H2" s="51" t="s">
        <v>217</v>
      </c>
      <c r="I2" s="51"/>
      <c r="K2" s="51" t="s">
        <v>218</v>
      </c>
      <c r="L2" s="51"/>
      <c r="N2" s="51" t="s">
        <v>219</v>
      </c>
      <c r="O2" s="51"/>
      <c r="Q2" s="51" t="s">
        <v>220</v>
      </c>
      <c r="R2" s="51"/>
    </row>
    <row r="3" spans="2:21" x14ac:dyDescent="0.2">
      <c r="B3" s="55"/>
      <c r="C3" s="55"/>
      <c r="E3" s="32" t="s">
        <v>213</v>
      </c>
      <c r="F3" s="33"/>
      <c r="H3" s="32" t="s">
        <v>213</v>
      </c>
      <c r="I3" s="33"/>
      <c r="K3" s="32" t="s">
        <v>213</v>
      </c>
      <c r="L3" s="33"/>
      <c r="N3" s="32" t="s">
        <v>213</v>
      </c>
      <c r="O3" s="33"/>
      <c r="Q3" s="32" t="s">
        <v>213</v>
      </c>
      <c r="R3" s="33"/>
      <c r="T3" s="6" t="s">
        <v>212</v>
      </c>
    </row>
    <row r="4" spans="2:21" x14ac:dyDescent="0.2">
      <c r="B4" s="25" t="s">
        <v>3</v>
      </c>
      <c r="C4" s="25" t="s">
        <v>4</v>
      </c>
      <c r="E4" s="25" t="s">
        <v>3</v>
      </c>
      <c r="F4" s="25" t="s">
        <v>4</v>
      </c>
      <c r="H4" s="25" t="s">
        <v>3</v>
      </c>
      <c r="I4" s="25" t="s">
        <v>4</v>
      </c>
      <c r="K4" s="25" t="s">
        <v>3</v>
      </c>
      <c r="L4" s="25" t="s">
        <v>4</v>
      </c>
      <c r="N4" s="25" t="s">
        <v>3</v>
      </c>
      <c r="O4" s="25" t="s">
        <v>4</v>
      </c>
      <c r="Q4" s="25" t="s">
        <v>3</v>
      </c>
      <c r="R4" s="25" t="s">
        <v>4</v>
      </c>
      <c r="T4" s="1" t="s">
        <v>213</v>
      </c>
      <c r="U4" t="s">
        <v>216</v>
      </c>
    </row>
    <row r="5" spans="2:21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  <c r="T5" s="1" t="s">
        <v>214</v>
      </c>
      <c r="U5" t="s">
        <v>226</v>
      </c>
    </row>
    <row r="6" spans="2:21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  <c r="T6" s="1"/>
      <c r="U6" s="9"/>
    </row>
    <row r="7" spans="2:21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21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21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21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21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21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21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21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21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21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B2:C3"/>
    <mergeCell ref="N2:O2"/>
    <mergeCell ref="Q2:R2"/>
    <mergeCell ref="K2:L2"/>
    <mergeCell ref="E2:F2"/>
    <mergeCell ref="H2:I2"/>
  </mergeCells>
  <dataValidations count="1">
    <dataValidation type="list" allowBlank="1" showInputMessage="1" showErrorMessage="1" sqref="E3 H3 K3 N3 Q3" xr:uid="{21F200C9-4829-4345-9958-0F754F272AD0}">
      <formula1>$T$4:$T$5</formula1>
    </dataValidation>
  </dataValidation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C3C734-6227-7445-884D-1F1A5F3909C7}">
  <dimension ref="B2:U24"/>
  <sheetViews>
    <sheetView showGridLines="0" zoomScale="140" zoomScaleNormal="140" workbookViewId="0">
      <selection activeCell="E26" sqref="E26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21" x14ac:dyDescent="0.2">
      <c r="B2" s="56" t="s">
        <v>128</v>
      </c>
      <c r="C2" s="56"/>
      <c r="E2" s="52" t="s">
        <v>221</v>
      </c>
      <c r="F2" s="52"/>
      <c r="H2" s="52" t="s">
        <v>222</v>
      </c>
      <c r="I2" s="52"/>
      <c r="K2" s="52" t="s">
        <v>223</v>
      </c>
      <c r="L2" s="52"/>
      <c r="N2" s="52" t="s">
        <v>224</v>
      </c>
      <c r="O2" s="52"/>
      <c r="Q2" s="52" t="s">
        <v>225</v>
      </c>
      <c r="R2" s="52"/>
    </row>
    <row r="3" spans="2:21" x14ac:dyDescent="0.2">
      <c r="B3" s="56"/>
      <c r="C3" s="56"/>
      <c r="E3" s="34" t="s">
        <v>213</v>
      </c>
      <c r="F3" s="35"/>
      <c r="H3" s="34" t="s">
        <v>213</v>
      </c>
      <c r="I3" s="35"/>
      <c r="K3" s="34" t="s">
        <v>213</v>
      </c>
      <c r="L3" s="35"/>
      <c r="N3" s="34" t="s">
        <v>213</v>
      </c>
      <c r="O3" s="35"/>
      <c r="Q3" s="34" t="s">
        <v>213</v>
      </c>
      <c r="R3" s="35"/>
      <c r="T3" s="6" t="s">
        <v>212</v>
      </c>
    </row>
    <row r="4" spans="2:21" x14ac:dyDescent="0.2">
      <c r="B4" s="25" t="s">
        <v>3</v>
      </c>
      <c r="C4" s="25" t="s">
        <v>4</v>
      </c>
      <c r="E4" s="25" t="s">
        <v>3</v>
      </c>
      <c r="F4" s="25" t="s">
        <v>4</v>
      </c>
      <c r="H4" s="25" t="s">
        <v>3</v>
      </c>
      <c r="I4" s="25" t="s">
        <v>4</v>
      </c>
      <c r="K4" s="25" t="s">
        <v>3</v>
      </c>
      <c r="L4" s="25" t="s">
        <v>4</v>
      </c>
      <c r="N4" s="25" t="s">
        <v>3</v>
      </c>
      <c r="O4" s="25" t="s">
        <v>4</v>
      </c>
      <c r="Q4" s="25" t="s">
        <v>3</v>
      </c>
      <c r="R4" s="25" t="s">
        <v>4</v>
      </c>
      <c r="T4" s="1" t="s">
        <v>213</v>
      </c>
      <c r="U4" t="s">
        <v>216</v>
      </c>
    </row>
    <row r="5" spans="2:21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  <c r="T5" s="1" t="s">
        <v>214</v>
      </c>
      <c r="U5" t="s">
        <v>226</v>
      </c>
    </row>
    <row r="6" spans="2:21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</row>
    <row r="7" spans="2:21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21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21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21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21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21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21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21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21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21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Q2:R2"/>
    <mergeCell ref="B2:C3"/>
    <mergeCell ref="E2:F2"/>
    <mergeCell ref="H2:I2"/>
    <mergeCell ref="K2:L2"/>
    <mergeCell ref="N2:O2"/>
  </mergeCells>
  <dataValidations count="1">
    <dataValidation type="list" allowBlank="1" showInputMessage="1" showErrorMessage="1" sqref="E3 H3 K3 N3 Q3" xr:uid="{68C61D93-1721-F843-8E53-0F0E50006C65}">
      <formula1>$T$4:$T$5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B4949D-EAAF-AE4C-9BAF-D5BF753E34CD}">
  <dimension ref="A1"/>
  <sheetViews>
    <sheetView showGridLines="0" topLeftCell="B1" zoomScale="125" zoomScaleNormal="140" workbookViewId="0">
      <selection activeCell="Q41" sqref="Q41"/>
    </sheetView>
  </sheetViews>
  <sheetFormatPr baseColWidth="10" defaultRowHeight="16" x14ac:dyDescent="0.2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900FC-A692-B445-95C9-59E70352B291}">
  <dimension ref="A2:AL52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7" style="1" customWidth="1"/>
    <col min="2" max="2" width="17.33203125" style="1" customWidth="1"/>
    <col min="3" max="10" width="8.5" style="1" customWidth="1"/>
    <col min="11" max="38" width="8.5" customWidth="1"/>
  </cols>
  <sheetData>
    <row r="2" spans="1:38" x14ac:dyDescent="0.2">
      <c r="C2" s="6" t="s">
        <v>67</v>
      </c>
      <c r="E2"/>
      <c r="F2"/>
      <c r="G2"/>
      <c r="L2" s="6" t="s">
        <v>237</v>
      </c>
      <c r="O2" s="6" t="s">
        <v>170</v>
      </c>
      <c r="AB2" s="6"/>
      <c r="AH2" s="6" t="s">
        <v>169</v>
      </c>
    </row>
    <row r="3" spans="1:38" x14ac:dyDescent="0.2">
      <c r="C3" s="1" t="s">
        <v>66</v>
      </c>
      <c r="D3" t="s">
        <v>68</v>
      </c>
      <c r="F3"/>
      <c r="G3"/>
      <c r="O3" s="1" t="s">
        <v>86</v>
      </c>
      <c r="P3" t="s">
        <v>58</v>
      </c>
      <c r="AB3" s="14"/>
      <c r="AH3" s="1" t="s">
        <v>166</v>
      </c>
      <c r="AI3" t="s">
        <v>168</v>
      </c>
    </row>
    <row r="4" spans="1:38" x14ac:dyDescent="0.2">
      <c r="C4" s="1" t="s">
        <v>69</v>
      </c>
      <c r="D4" t="s">
        <v>70</v>
      </c>
      <c r="F4"/>
      <c r="G4"/>
      <c r="L4" s="42"/>
      <c r="M4" t="s">
        <v>161</v>
      </c>
      <c r="O4" s="1" t="s">
        <v>21</v>
      </c>
      <c r="P4" t="s">
        <v>59</v>
      </c>
      <c r="AB4" s="14"/>
      <c r="AH4" s="1" t="s">
        <v>167</v>
      </c>
      <c r="AI4" t="s">
        <v>204</v>
      </c>
    </row>
    <row r="5" spans="1:38" x14ac:dyDescent="0.2">
      <c r="C5" s="1" t="s">
        <v>171</v>
      </c>
      <c r="D5" t="s">
        <v>191</v>
      </c>
      <c r="L5" s="26"/>
      <c r="M5" s="9" t="s">
        <v>162</v>
      </c>
      <c r="O5" s="1" t="s">
        <v>87</v>
      </c>
      <c r="P5" s="9" t="s">
        <v>85</v>
      </c>
      <c r="AB5" s="14"/>
      <c r="AH5" s="1" t="s">
        <v>202</v>
      </c>
      <c r="AI5" s="9" t="s">
        <v>203</v>
      </c>
    </row>
    <row r="6" spans="1:38" x14ac:dyDescent="0.2">
      <c r="C6" s="1" t="s">
        <v>201</v>
      </c>
      <c r="D6" s="9" t="s">
        <v>207</v>
      </c>
      <c r="L6" s="29"/>
      <c r="M6" s="9" t="s">
        <v>163</v>
      </c>
      <c r="O6" s="1" t="s">
        <v>172</v>
      </c>
      <c r="P6" t="s">
        <v>190</v>
      </c>
      <c r="AC6" s="1"/>
      <c r="AD6" s="1"/>
    </row>
    <row r="7" spans="1:38" x14ac:dyDescent="0.2">
      <c r="C7" s="1" t="s">
        <v>233</v>
      </c>
      <c r="D7" s="9" t="s">
        <v>234</v>
      </c>
      <c r="AC7" s="1"/>
      <c r="AD7" s="1"/>
    </row>
    <row r="9" spans="1:38" x14ac:dyDescent="0.2">
      <c r="C9" s="45" t="s">
        <v>236</v>
      </c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 t="s">
        <v>57</v>
      </c>
      <c r="Z9" s="45"/>
      <c r="AA9" s="45"/>
      <c r="AB9" s="45"/>
      <c r="AC9" s="45"/>
      <c r="AD9" s="45"/>
      <c r="AE9" s="45" t="s">
        <v>91</v>
      </c>
      <c r="AF9" s="45"/>
      <c r="AG9" s="45"/>
      <c r="AH9" s="45"/>
      <c r="AI9" s="45"/>
      <c r="AJ9" s="45"/>
      <c r="AK9" s="45"/>
      <c r="AL9" s="45"/>
    </row>
    <row r="10" spans="1:38" ht="18" x14ac:dyDescent="0.25">
      <c r="A10" s="20" t="s">
        <v>19</v>
      </c>
      <c r="B10" s="20" t="s">
        <v>77</v>
      </c>
      <c r="C10" s="58" t="s">
        <v>52</v>
      </c>
      <c r="D10" s="62" t="s">
        <v>189</v>
      </c>
      <c r="E10" s="57" t="s">
        <v>65</v>
      </c>
      <c r="F10" s="57" t="s">
        <v>53</v>
      </c>
      <c r="G10" s="58" t="s">
        <v>51</v>
      </c>
      <c r="H10" s="57" t="s">
        <v>72</v>
      </c>
      <c r="I10" s="57" t="s">
        <v>71</v>
      </c>
      <c r="J10" s="64" t="s">
        <v>79</v>
      </c>
      <c r="K10" s="64" t="s">
        <v>135</v>
      </c>
      <c r="L10" s="63" t="s">
        <v>235</v>
      </c>
      <c r="M10" s="21" t="s">
        <v>97</v>
      </c>
      <c r="N10" s="43" t="s">
        <v>211</v>
      </c>
      <c r="O10" s="57" t="s">
        <v>84</v>
      </c>
      <c r="P10" s="57" t="s">
        <v>172</v>
      </c>
      <c r="Q10" s="57" t="s">
        <v>173</v>
      </c>
      <c r="R10" s="57" t="s">
        <v>174</v>
      </c>
      <c r="S10" s="57" t="s">
        <v>175</v>
      </c>
      <c r="T10" s="57" t="s">
        <v>176</v>
      </c>
      <c r="U10" s="57" t="s">
        <v>206</v>
      </c>
      <c r="V10" s="57" t="s">
        <v>208</v>
      </c>
      <c r="W10" s="57" t="s">
        <v>209</v>
      </c>
      <c r="X10" s="57" t="s">
        <v>210</v>
      </c>
      <c r="Y10" s="59" t="s">
        <v>54</v>
      </c>
      <c r="Z10" s="59" t="s">
        <v>55</v>
      </c>
      <c r="AA10" s="60" t="s">
        <v>56</v>
      </c>
      <c r="AB10" s="59" t="s">
        <v>73</v>
      </c>
      <c r="AC10" s="59" t="s">
        <v>80</v>
      </c>
      <c r="AD10" s="60" t="s">
        <v>136</v>
      </c>
      <c r="AE10" s="23" t="s">
        <v>88</v>
      </c>
      <c r="AF10" s="23" t="s">
        <v>89</v>
      </c>
      <c r="AG10" s="23" t="s">
        <v>90</v>
      </c>
      <c r="AH10" s="23" t="s">
        <v>165</v>
      </c>
      <c r="AI10" s="23" t="s">
        <v>94</v>
      </c>
      <c r="AJ10" s="23" t="s">
        <v>95</v>
      </c>
      <c r="AK10" s="23" t="s">
        <v>205</v>
      </c>
      <c r="AL10" s="23" t="s">
        <v>98</v>
      </c>
    </row>
    <row r="11" spans="1:38" x14ac:dyDescent="0.2">
      <c r="A11" s="3">
        <v>1</v>
      </c>
      <c r="B11" s="3" t="inlineStr">
        <is>
          <t>Granular fill</t>
        </is>
      </c>
      <c r="C11" s="3">
        <v>21.5</v>
      </c>
      <c r="D11" s="3">
        <v>21.5</v>
      </c>
      <c r="E11" s="3" t="inlineStr">
        <is>
          <t>mc</t>
        </is>
      </c>
      <c r="F11" s="3">
        <v>0.0</v>
      </c>
      <c r="G11" s="3">
        <v>40.0</v>
      </c>
      <c r="H11" s="3">
        <v>0.0</v>
      </c>
      <c r="I11" s="3">
        <v>0.0</v>
      </c>
      <c r="J11" s="3">
        <v>0.0</v>
      </c>
      <c r="K11" s="3">
        <v>0.0</v>
      </c>
      <c r="L11" s="3"/>
      <c r="M11" s="3">
        <v>175000.0</v>
      </c>
      <c r="N11" s="3">
        <v>0.28</v>
      </c>
      <c r="O11" s="3" t="inlineStr">
        <is>
          <t>piezo</t>
        </is>
      </c>
      <c r="P11" s="3">
        <v>0.0</v>
      </c>
      <c r="Q11" s="3">
        <v>0.0</v>
      </c>
      <c r="R11" s="3">
        <v>0.0</v>
      </c>
      <c r="S11" s="3">
        <v>0.0</v>
      </c>
      <c r="T11" s="3">
        <v>0.0</v>
      </c>
      <c r="U11" s="3">
        <v>0.0</v>
      </c>
      <c r="V11" s="3">
        <v>0.0</v>
      </c>
      <c r="W11" s="3">
        <v>0.0</v>
      </c>
      <c r="X11" s="3">
        <v>0.0</v>
      </c>
      <c r="Y11" s="3">
        <v>1.2</v>
      </c>
      <c r="Z11" s="3">
        <v>1.8</v>
      </c>
      <c r="AA11" s="3">
        <v>2.744</v>
      </c>
      <c r="AB11" s="3">
        <v>0.0</v>
      </c>
      <c r="AC11" s="3">
        <v>0.0</v>
      </c>
      <c r="AD11" s="3">
        <v>0.0</v>
      </c>
      <c r="AE11" s="3">
        <v>0.0</v>
      </c>
      <c r="AF11" s="3">
        <v>0.0</v>
      </c>
      <c r="AG11" s="3">
        <v>0.0</v>
      </c>
      <c r="AH11" s="3" t="inlineStr">
        <is>
          <t>lf</t>
        </is>
      </c>
      <c r="AI11" s="3">
        <v>0.0</v>
      </c>
      <c r="AJ11" s="3">
        <v>0.0</v>
      </c>
      <c r="AK11" s="3">
        <v>0.0</v>
      </c>
      <c r="AL11" s="3">
        <v>0.0</v>
      </c>
    </row>
    <row r="12" spans="1:38" x14ac:dyDescent="0.2">
      <c r="A12" s="3">
        <v>2</v>
      </c>
      <c r="B12" s="3" t="inlineStr">
        <is>
          <t>Clay core</t>
        </is>
      </c>
      <c r="C12" s="3">
        <v>20.0</v>
      </c>
      <c r="D12" s="3">
        <v>20.0</v>
      </c>
      <c r="E12" s="3" t="inlineStr">
        <is>
          <t>mc</t>
        </is>
      </c>
      <c r="F12" s="3">
        <v>20.0</v>
      </c>
      <c r="G12" s="3">
        <v>20.0</v>
      </c>
      <c r="H12" s="3">
        <v>0.0</v>
      </c>
      <c r="I12" s="3">
        <v>0.0</v>
      </c>
      <c r="J12" s="3">
        <v>0.0</v>
      </c>
      <c r="K12" s="3">
        <v>0.0</v>
      </c>
      <c r="L12" s="3"/>
      <c r="M12" s="3">
        <v>32000.0</v>
      </c>
      <c r="N12" s="3">
        <v>0.4</v>
      </c>
      <c r="O12" s="3" t="inlineStr">
        <is>
          <t>piezo</t>
        </is>
      </c>
      <c r="P12" s="3">
        <v>0.0</v>
      </c>
      <c r="Q12" s="3">
        <v>0.0</v>
      </c>
      <c r="R12" s="3">
        <v>0.0</v>
      </c>
      <c r="S12" s="3">
        <v>0.0</v>
      </c>
      <c r="T12" s="3">
        <v>0.0</v>
      </c>
      <c r="U12" s="3">
        <v>0.0</v>
      </c>
      <c r="V12" s="3">
        <v>0.0</v>
      </c>
      <c r="W12" s="3">
        <v>0.0</v>
      </c>
      <c r="X12" s="3">
        <v>0.0</v>
      </c>
      <c r="Y12" s="3">
        <v>1.2</v>
      </c>
      <c r="Z12" s="3">
        <v>1.8</v>
      </c>
      <c r="AA12" s="3">
        <v>2.744</v>
      </c>
      <c r="AB12" s="3">
        <v>0.0</v>
      </c>
      <c r="AC12" s="3">
        <v>0.0</v>
      </c>
      <c r="AD12" s="3">
        <v>0.0</v>
      </c>
      <c r="AE12" s="3">
        <v>0.0</v>
      </c>
      <c r="AF12" s="3">
        <v>0.0</v>
      </c>
      <c r="AG12" s="3">
        <v>0.0</v>
      </c>
      <c r="AH12" s="3" t="inlineStr">
        <is>
          <t>lf</t>
        </is>
      </c>
      <c r="AI12" s="3">
        <v>0.0</v>
      </c>
      <c r="AJ12" s="3">
        <v>0.0</v>
      </c>
      <c r="AK12" s="18">
        <v>0.0</v>
      </c>
      <c r="AL12" s="19">
        <v>0.0</v>
      </c>
    </row>
    <row r="13" spans="1:38" x14ac:dyDescent="0.2">
      <c r="A13" s="3">
        <v>3</v>
      </c>
      <c r="B13" s="3" t="inlineStr">
        <is>
          <t>Granular fill (below core)</t>
        </is>
      </c>
      <c r="C13" s="3">
        <v>21.5</v>
      </c>
      <c r="D13" s="3">
        <v>21.5</v>
      </c>
      <c r="E13" s="3" t="inlineStr">
        <is>
          <t>mc</t>
        </is>
      </c>
      <c r="F13" s="3">
        <v>0.0</v>
      </c>
      <c r="G13" s="3">
        <v>40.0</v>
      </c>
      <c r="H13" s="3">
        <v>0.0</v>
      </c>
      <c r="I13" s="3">
        <v>0.0</v>
      </c>
      <c r="J13" s="3">
        <v>0.0</v>
      </c>
      <c r="K13" s="3">
        <v>0.0</v>
      </c>
      <c r="L13" s="3"/>
      <c r="M13" s="3">
        <v>175000.0</v>
      </c>
      <c r="N13" s="3">
        <v>0.28</v>
      </c>
      <c r="O13" s="3" t="inlineStr">
        <is>
          <t>piezo</t>
        </is>
      </c>
      <c r="P13" s="3">
        <v>0.0</v>
      </c>
      <c r="Q13" s="3">
        <v>0.0</v>
      </c>
      <c r="R13" s="3">
        <v>0.0</v>
      </c>
      <c r="S13" s="3">
        <v>0.0</v>
      </c>
      <c r="T13" s="3">
        <v>0.0</v>
      </c>
      <c r="U13" s="3">
        <v>0.0</v>
      </c>
      <c r="V13" s="3">
        <v>0.0</v>
      </c>
      <c r="W13" s="3">
        <v>0.0</v>
      </c>
      <c r="X13" s="3">
        <v>0.0</v>
      </c>
      <c r="Y13" s="3">
        <v>1.2</v>
      </c>
      <c r="Z13" s="3">
        <v>1.8</v>
      </c>
      <c r="AA13" s="3">
        <v>2.744</v>
      </c>
      <c r="AB13" s="3">
        <v>0.0</v>
      </c>
      <c r="AC13" s="3">
        <v>0.0</v>
      </c>
      <c r="AD13" s="3">
        <v>0.0</v>
      </c>
      <c r="AE13" s="3">
        <v>0.0</v>
      </c>
      <c r="AF13" s="3">
        <v>0.0</v>
      </c>
      <c r="AG13" s="3">
        <v>0.0</v>
      </c>
      <c r="AH13" s="3" t="inlineStr">
        <is>
          <t>lf</t>
        </is>
      </c>
      <c r="AI13" s="3">
        <v>0.0</v>
      </c>
      <c r="AJ13" s="3">
        <v>0.0</v>
      </c>
      <c r="AK13" s="18">
        <v>0.0</v>
      </c>
      <c r="AL13" s="19">
        <v>0.0</v>
      </c>
    </row>
    <row r="14" spans="1:38" x14ac:dyDescent="0.2">
      <c r="A14" s="3">
        <v>4</v>
      </c>
      <c r="B14" s="3" t="inlineStr">
        <is>
          <t>Hard base</t>
        </is>
      </c>
      <c r="C14" s="3">
        <v>24.0</v>
      </c>
      <c r="D14" s="3">
        <v>24.0</v>
      </c>
      <c r="E14" s="3" t="inlineStr">
        <is>
          <t>mc</t>
        </is>
      </c>
      <c r="F14" s="3">
        <v>200.0</v>
      </c>
      <c r="G14" s="3">
        <v>45.0</v>
      </c>
      <c r="H14" s="3">
        <v>0.0</v>
      </c>
      <c r="I14" s="3">
        <v>0.0</v>
      </c>
      <c r="J14" s="3">
        <v>0.0</v>
      </c>
      <c r="K14" s="3">
        <v>0.0</v>
      </c>
      <c r="L14" s="3"/>
      <c r="M14" s="3">
        <v>125000.0</v>
      </c>
      <c r="N14" s="3">
        <v>0.3</v>
      </c>
      <c r="O14" s="3" t="inlineStr">
        <is>
          <t>piezo</t>
        </is>
      </c>
      <c r="P14" s="3">
        <v>0.0</v>
      </c>
      <c r="Q14" s="3">
        <v>0.0</v>
      </c>
      <c r="R14" s="3">
        <v>0.0</v>
      </c>
      <c r="S14" s="3">
        <v>0.0</v>
      </c>
      <c r="T14" s="3">
        <v>0.0</v>
      </c>
      <c r="U14" s="3">
        <v>0.0</v>
      </c>
      <c r="V14" s="3">
        <v>0.0</v>
      </c>
      <c r="W14" s="3">
        <v>0.0</v>
      </c>
      <c r="X14" s="3">
        <v>0.0</v>
      </c>
      <c r="Y14" s="3">
        <v>1.2</v>
      </c>
      <c r="Z14" s="3">
        <v>1.8</v>
      </c>
      <c r="AA14" s="3">
        <v>2.744</v>
      </c>
      <c r="AB14" s="3">
        <v>0.0</v>
      </c>
      <c r="AC14" s="3">
        <v>0.0</v>
      </c>
      <c r="AD14" s="3">
        <v>0.0</v>
      </c>
      <c r="AE14" s="3">
        <v>0.0</v>
      </c>
      <c r="AF14" s="3">
        <v>0.0</v>
      </c>
      <c r="AG14" s="3">
        <v>0.0</v>
      </c>
      <c r="AH14" s="3" t="inlineStr">
        <is>
          <t>lf</t>
        </is>
      </c>
      <c r="AI14" s="3">
        <v>0.0</v>
      </c>
      <c r="AJ14" s="3">
        <v>0.0</v>
      </c>
      <c r="AK14" s="3">
        <v>0.0</v>
      </c>
      <c r="AL14" s="3">
        <v>0.0</v>
      </c>
    </row>
    <row r="15" spans="1:38" x14ac:dyDescent="0.2">
      <c r="A15" s="3">
        <v>5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</row>
    <row r="16" spans="1:38" x14ac:dyDescent="0.2">
      <c r="A16" s="3">
        <v>6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</row>
    <row r="17" spans="1:38" x14ac:dyDescent="0.2">
      <c r="A17" s="3">
        <v>7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</row>
    <row r="18" spans="1:38" x14ac:dyDescent="0.2">
      <c r="A18" s="3">
        <v>8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</row>
    <row r="19" spans="1:38" x14ac:dyDescent="0.2">
      <c r="A19" s="3">
        <v>9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</row>
    <row r="20" spans="1:38" x14ac:dyDescent="0.2">
      <c r="A20" s="3">
        <v>10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</row>
    <row r="21" spans="1:38" x14ac:dyDescent="0.2">
      <c r="A21" s="3">
        <v>11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</row>
    <row r="22" spans="1:38" x14ac:dyDescent="0.2">
      <c r="A22" s="3">
        <v>12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</row>
    <row r="23" spans="1:38" x14ac:dyDescent="0.2">
      <c r="A23" s="3">
        <v>13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</row>
    <row r="24" spans="1:38" x14ac:dyDescent="0.2">
      <c r="A24" s="3">
        <v>14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</row>
    <row r="25" spans="1:38" x14ac:dyDescent="0.2">
      <c r="A25" s="3">
        <v>15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</row>
    <row r="26" spans="1:38" x14ac:dyDescent="0.2"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</row>
    <row r="27" spans="1:38" x14ac:dyDescent="0.2"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</row>
    <row r="28" spans="1:38" x14ac:dyDescent="0.2"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</row>
    <row r="29" spans="1:38" x14ac:dyDescent="0.2"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</row>
    <row r="30" spans="1:38" x14ac:dyDescent="0.2"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</row>
    <row r="31" spans="1:38" x14ac:dyDescent="0.2"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</row>
    <row r="32" spans="1:38" x14ac:dyDescent="0.2"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</row>
    <row r="33" spans="11:30" x14ac:dyDescent="0.2"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</row>
    <row r="34" spans="11:30" x14ac:dyDescent="0.2"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</row>
    <row r="35" spans="11:30" x14ac:dyDescent="0.2"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</row>
    <row r="36" spans="11:30" x14ac:dyDescent="0.2"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</row>
    <row r="37" spans="11:30" x14ac:dyDescent="0.2"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</row>
    <row r="38" spans="11:30" x14ac:dyDescent="0.2"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</row>
    <row r="39" spans="11:30" x14ac:dyDescent="0.2"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</row>
    <row r="40" spans="11:30" x14ac:dyDescent="0.2"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</row>
    <row r="41" spans="11:30" x14ac:dyDescent="0.2"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</row>
    <row r="42" spans="11:30" x14ac:dyDescent="0.2"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</row>
    <row r="43" spans="11:30" x14ac:dyDescent="0.2"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</row>
    <row r="44" spans="11:30" x14ac:dyDescent="0.2"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</row>
    <row r="45" spans="11:30" x14ac:dyDescent="0.2"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</row>
    <row r="46" spans="11:30" x14ac:dyDescent="0.2"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</row>
    <row r="47" spans="11:30" x14ac:dyDescent="0.2"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</row>
    <row r="48" spans="11:30" x14ac:dyDescent="0.2"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</row>
    <row r="49" spans="11:30" x14ac:dyDescent="0.2"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</row>
    <row r="50" spans="11:30" x14ac:dyDescent="0.2"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</row>
    <row r="51" spans="11:30" x14ac:dyDescent="0.2"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</row>
    <row r="52" spans="11:30" x14ac:dyDescent="0.2"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</row>
  </sheetData>
  <mergeCells count="3">
    <mergeCell ref="Y9:AD9"/>
    <mergeCell ref="AE9:AL9"/>
    <mergeCell ref="C9:X9"/>
  </mergeCells>
  <conditionalFormatting sqref="F11:K52 Z11:AD52">
    <cfRule type="expression" dxfId="5" priority="1">
      <formula>$E11="hb"</formula>
    </cfRule>
    <cfRule type="expression" dxfId="5" priority="2">
      <formula>$E11="pow"</formula>
    </cfRule>
  </conditionalFormatting>
  <conditionalFormatting sqref="G11:G52">
    <cfRule type="expression" dxfId="5" priority="3">
      <formula>$E11="cp"</formula>
    </cfRule>
  </conditionalFormatting>
  <conditionalFormatting sqref="H11:I52">
    <cfRule type="expression" dxfId="5" priority="4">
      <formula>$E11="mc"</formula>
    </cfRule>
  </conditionalFormatting>
  <conditionalFormatting sqref="J11:K52">
    <cfRule type="expression" dxfId="5" priority="5">
      <formula>$E11="cp"</formula>
    </cfRule>
  </conditionalFormatting>
  <conditionalFormatting sqref="Q11:T52">
    <cfRule type="expression" dxfId="5" priority="6">
      <formula>AND($E11&lt;&gt;"",$E11&lt;&gt;"pow")</formula>
    </cfRule>
  </conditionalFormatting>
  <conditionalFormatting sqref="U11:X52">
    <cfRule type="expression" dxfId="5" priority="7">
      <formula>AND($E11&lt;&gt;"",$E11&lt;&gt;"hb")</formula>
    </cfRule>
  </conditionalFormatting>
  <conditionalFormatting sqref="P11:P52">
    <cfRule type="expression" dxfId="5" priority="8">
      <formula>AND($O11&lt;&gt;"",$O11&lt;&gt;"ru")</formula>
    </cfRule>
  </conditionalFormatting>
  <conditionalFormatting sqref="AA11:AA52">
    <cfRule type="expression" dxfId="5" priority="9">
      <formula>$E11="cp"</formula>
    </cfRule>
  </conditionalFormatting>
  <conditionalFormatting sqref="AB11:AB52">
    <cfRule type="expression" dxfId="5" priority="10">
      <formula>$E11="mc"</formula>
    </cfRule>
  </conditionalFormatting>
  <conditionalFormatting sqref="AC11:AD52">
    <cfRule type="expression" dxfId="5" priority="11">
      <formula>$E11="cp"</formula>
    </cfRule>
  </conditionalFormatting>
  <conditionalFormatting sqref="AI11:AJ52">
    <cfRule type="expression" dxfId="5" priority="12">
      <formula>OR($AH11="vg",$AH11="gard")</formula>
    </cfRule>
  </conditionalFormatting>
  <conditionalFormatting sqref="AK11:AL52">
    <cfRule type="expression" dxfId="5" priority="13">
      <formula>$AH11="lf"</formula>
    </cfRule>
  </conditionalFormatting>
  <conditionalFormatting sqref="F11:L52">
    <cfRule type="expression" dxfId="5" priority="14">
      <formula>$E11="elastic"</formula>
    </cfRule>
  </conditionalFormatting>
  <conditionalFormatting sqref="O11:P52">
    <cfRule type="expression" dxfId="5" priority="15">
      <formula>$E11="elastic"</formula>
    </cfRule>
  </conditionalFormatting>
  <conditionalFormatting sqref="Z11:AD52">
    <cfRule type="expression" dxfId="5" priority="16">
      <formula>$E11="elastic"</formula>
    </cfRule>
  </conditionalFormatting>
  <dataValidations count="3">
    <dataValidation type="list" allowBlank="1" showInputMessage="1" showErrorMessage="1" sqref="E11:E52" xr:uid="{374AFD2C-B540-DD4B-A245-8B781F76E64C}">
      <formula1>$C$3:$C$7</formula1>
    </dataValidation>
    <dataValidation type="list" allowBlank="1" showInputMessage="1" showErrorMessage="1" sqref="AH11:AH102" xr:uid="{E00A94A9-D864-5843-8FBD-E84775B1C100}">
      <formula1>$AH$3:$AH$5</formula1>
    </dataValidation>
    <dataValidation type="list" allowBlank="1" showInputMessage="1" showErrorMessage="1" sqref="O11:O52" xr:uid="{D770415C-1ECE-F44B-9D8C-08EF1CF31C8E}">
      <formula1>$O$3:$O$6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4E9FA-AFF6-A74D-8120-64FF6A371536}">
  <dimension ref="A2:AR27"/>
  <sheetViews>
    <sheetView showGridLines="0" zoomScale="140" zoomScaleNormal="140" workbookViewId="0">
      <selection activeCell="A8" sqref="A8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5" t="s">
        <v>46</v>
      </c>
      <c r="B2" s="3">
        <v>0</v>
      </c>
      <c r="D2" s="24" t="s">
        <v>92</v>
      </c>
    </row>
    <row r="4" spans="1:44" x14ac:dyDescent="0.2">
      <c r="A4" s="48" t="s">
        <v>2</v>
      </c>
      <c r="B4" s="48"/>
      <c r="D4" s="48" t="s">
        <v>5</v>
      </c>
      <c r="E4" s="48"/>
      <c r="G4" s="48" t="s">
        <v>6</v>
      </c>
      <c r="H4" s="48"/>
      <c r="J4" s="48" t="s">
        <v>7</v>
      </c>
      <c r="K4" s="48"/>
      <c r="M4" s="48" t="s">
        <v>8</v>
      </c>
      <c r="N4" s="48"/>
      <c r="P4" s="48" t="s">
        <v>9</v>
      </c>
      <c r="Q4" s="48"/>
      <c r="R4" s="1"/>
      <c r="S4" s="48" t="s">
        <v>10</v>
      </c>
      <c r="T4" s="48"/>
      <c r="U4" s="1"/>
      <c r="V4" s="48" t="s">
        <v>11</v>
      </c>
      <c r="W4" s="48"/>
      <c r="X4" s="1"/>
      <c r="Y4" s="48" t="s">
        <v>12</v>
      </c>
      <c r="Z4" s="48"/>
      <c r="AA4" s="1"/>
      <c r="AB4" s="48" t="s">
        <v>13</v>
      </c>
      <c r="AC4" s="48"/>
      <c r="AE4" s="48" t="s">
        <v>108</v>
      </c>
      <c r="AF4" s="48"/>
      <c r="AG4" s="1"/>
      <c r="AH4" s="48" t="s">
        <v>109</v>
      </c>
      <c r="AI4" s="48"/>
      <c r="AJ4" s="1"/>
      <c r="AK4" s="48" t="s">
        <v>110</v>
      </c>
      <c r="AL4" s="48"/>
      <c r="AM4" s="1"/>
      <c r="AN4" s="48" t="s">
        <v>111</v>
      </c>
      <c r="AO4" s="48"/>
      <c r="AP4" s="1"/>
      <c r="AQ4" s="48" t="s">
        <v>112</v>
      </c>
      <c r="AR4" s="48"/>
    </row>
    <row r="5" spans="1:44" x14ac:dyDescent="0.2">
      <c r="A5" s="36" t="s">
        <v>120</v>
      </c>
      <c r="B5" s="37">
        <v>1</v>
      </c>
      <c r="D5" s="36" t="s">
        <v>120</v>
      </c>
      <c r="E5" s="37">
        <v>2</v>
      </c>
      <c r="G5" s="36" t="s">
        <v>120</v>
      </c>
      <c r="H5" s="37">
        <v>3</v>
      </c>
      <c r="J5" s="36" t="s">
        <v>120</v>
      </c>
      <c r="K5" s="37">
        <v>4</v>
      </c>
      <c r="M5" s="36" t="s">
        <v>120</v>
      </c>
      <c r="N5" s="37">
        <v>5</v>
      </c>
      <c r="P5" s="36" t="s">
        <v>120</v>
      </c>
      <c r="Q5" s="37">
        <v>6</v>
      </c>
      <c r="R5" s="1"/>
      <c r="S5" s="36" t="s">
        <v>120</v>
      </c>
      <c r="T5" s="37">
        <v>7</v>
      </c>
      <c r="U5" s="1"/>
      <c r="V5" s="36" t="s">
        <v>120</v>
      </c>
      <c r="W5" s="37">
        <v>8</v>
      </c>
      <c r="X5" s="1"/>
      <c r="Y5" s="36" t="s">
        <v>120</v>
      </c>
      <c r="Z5" s="37">
        <v>9</v>
      </c>
      <c r="AA5" s="1"/>
      <c r="AB5" s="36" t="s">
        <v>120</v>
      </c>
      <c r="AC5" s="37">
        <v>10</v>
      </c>
      <c r="AE5" s="36" t="s">
        <v>120</v>
      </c>
      <c r="AF5" s="37">
        <v>11</v>
      </c>
      <c r="AG5" s="1"/>
      <c r="AH5" s="36" t="s">
        <v>120</v>
      </c>
      <c r="AI5" s="37">
        <v>12</v>
      </c>
      <c r="AJ5" s="1"/>
      <c r="AK5" s="36" t="s">
        <v>120</v>
      </c>
      <c r="AL5" s="37">
        <v>13</v>
      </c>
      <c r="AM5" s="1"/>
      <c r="AN5" s="36" t="s">
        <v>120</v>
      </c>
      <c r="AO5" s="37">
        <v>14</v>
      </c>
      <c r="AP5" s="1"/>
      <c r="AQ5" s="36" t="s">
        <v>120</v>
      </c>
      <c r="AR5" s="37">
        <v>15</v>
      </c>
    </row>
    <row r="6" spans="1:44" x14ac:dyDescent="0.2">
      <c r="A6" s="46" t="str">
        <f>_xlfn.XLOOKUP(B5,mat!$A:$A, mat!$B:$B,"") &amp; ""</f>
        <v/>
      </c>
      <c r="B6" s="47"/>
      <c r="D6" s="46" t="str">
        <f>_xlfn.XLOOKUP(E5,mat!$A:$A, mat!$B:$B,"") &amp; ""</f>
        <v/>
      </c>
      <c r="E6" s="47"/>
      <c r="G6" s="46" t="str">
        <f>_xlfn.XLOOKUP(H5,mat!$A:$A, mat!$B:$B,"") &amp; ""</f>
        <v/>
      </c>
      <c r="H6" s="47"/>
      <c r="J6" s="46" t="str">
        <f>_xlfn.XLOOKUP(K5,mat!$A:$A, mat!$B:$B,"") &amp; ""</f>
        <v/>
      </c>
      <c r="K6" s="47"/>
      <c r="M6" s="46" t="str">
        <f>_xlfn.XLOOKUP(N5,mat!$A:$A, mat!$B:$B,"") &amp; ""</f>
        <v/>
      </c>
      <c r="N6" s="47"/>
      <c r="P6" s="46" t="str">
        <f>_xlfn.XLOOKUP(Q5,mat!$A:$A, mat!$B:$B,"") &amp; ""</f>
        <v/>
      </c>
      <c r="Q6" s="47"/>
      <c r="R6" s="1"/>
      <c r="S6" s="46" t="str">
        <f>_xlfn.XLOOKUP(T5,mat!$A:$A, mat!$B:$B,"") &amp; ""</f>
        <v/>
      </c>
      <c r="T6" s="47"/>
      <c r="U6" s="1"/>
      <c r="V6" s="46" t="str">
        <f>_xlfn.XLOOKUP(W5,mat!$A:$A, mat!$B:$B,"") &amp; ""</f>
        <v/>
      </c>
      <c r="W6" s="47"/>
      <c r="X6" s="1"/>
      <c r="Y6" s="46" t="str">
        <f>_xlfn.XLOOKUP(Z5,mat!$A:$A, mat!$B:$B,"") &amp; ""</f>
        <v/>
      </c>
      <c r="Z6" s="47"/>
      <c r="AA6" s="1"/>
      <c r="AB6" s="46" t="str">
        <f>_xlfn.XLOOKUP(AC5,mat!$A:$A, mat!$B:$B,"") &amp; ""</f>
        <v/>
      </c>
      <c r="AC6" s="47"/>
      <c r="AE6" s="46" t="str">
        <f>_xlfn.XLOOKUP(AF5,mat!$A:$A, mat!$B:$B,"") &amp; ""</f>
        <v/>
      </c>
      <c r="AF6" s="47"/>
      <c r="AG6" s="1"/>
      <c r="AH6" s="46" t="str">
        <f>_xlfn.XLOOKUP(AI5,mat!$A:$A, mat!$B:$B,"") &amp; ""</f>
        <v/>
      </c>
      <c r="AI6" s="47"/>
      <c r="AJ6" s="1"/>
      <c r="AK6" s="46" t="str">
        <f>_xlfn.XLOOKUP(AL5,mat!$A:$A, mat!$B:$B,"") &amp; ""</f>
        <v/>
      </c>
      <c r="AL6" s="47"/>
      <c r="AM6" s="1"/>
      <c r="AN6" s="46" t="str">
        <f>_xlfn.XLOOKUP(AO5,mat!$A:$A, mat!$B:$B,"") &amp; ""</f>
        <v/>
      </c>
      <c r="AO6" s="47"/>
      <c r="AP6" s="1"/>
      <c r="AQ6" s="46" t="str">
        <f>_xlfn.XLOOKUP(AR5,mat!$A:$A, mat!$B:$B,"") &amp; ""</f>
        <v/>
      </c>
      <c r="AR6" s="47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/>
      <c r="B8" s="3"/>
      <c r="D8" s="3"/>
      <c r="E8" s="3"/>
      <c r="G8" s="3"/>
      <c r="H8" s="3"/>
      <c r="J8" s="3"/>
      <c r="K8" s="3"/>
      <c r="M8" s="3"/>
      <c r="N8" s="3"/>
      <c r="P8" s="3"/>
      <c r="Q8" s="3"/>
      <c r="R8" s="1"/>
      <c r="S8" s="16"/>
      <c r="T8" s="17"/>
      <c r="U8" s="1"/>
      <c r="V8" s="16"/>
      <c r="W8" s="17"/>
      <c r="X8" s="1"/>
      <c r="Y8" s="16"/>
      <c r="Z8" s="17"/>
      <c r="AA8" s="1"/>
      <c r="AB8" s="16"/>
      <c r="AC8" s="17"/>
      <c r="AE8" s="3"/>
      <c r="AF8" s="3"/>
      <c r="AG8" s="1"/>
      <c r="AH8" s="16"/>
      <c r="AI8" s="17"/>
      <c r="AJ8" s="1"/>
      <c r="AK8" s="16"/>
      <c r="AL8" s="17"/>
      <c r="AM8" s="1"/>
      <c r="AN8" s="16"/>
      <c r="AO8" s="17"/>
      <c r="AP8" s="1"/>
      <c r="AQ8" s="16"/>
      <c r="AR8" s="17"/>
    </row>
    <row r="9" spans="1:44" x14ac:dyDescent="0.2">
      <c r="A9" s="3"/>
      <c r="B9" s="3"/>
      <c r="D9" s="3"/>
      <c r="E9" s="3"/>
      <c r="G9" s="3"/>
      <c r="H9" s="3"/>
      <c r="J9" s="3"/>
      <c r="K9" s="3"/>
      <c r="M9" s="3"/>
      <c r="N9" s="3"/>
      <c r="P9" s="3"/>
      <c r="Q9" s="3"/>
      <c r="R9" s="1"/>
      <c r="S9" s="18"/>
      <c r="T9" s="19"/>
      <c r="U9" s="1"/>
      <c r="V9" s="18"/>
      <c r="W9" s="19"/>
      <c r="X9" s="1"/>
      <c r="Y9" s="18"/>
      <c r="Z9" s="19"/>
      <c r="AA9" s="1"/>
      <c r="AB9" s="18"/>
      <c r="AC9" s="19"/>
      <c r="AE9" s="3"/>
      <c r="AF9" s="3"/>
      <c r="AG9" s="1"/>
      <c r="AH9" s="18"/>
      <c r="AI9" s="19"/>
      <c r="AJ9" s="1"/>
      <c r="AK9" s="18"/>
      <c r="AL9" s="19"/>
      <c r="AM9" s="1"/>
      <c r="AN9" s="18"/>
      <c r="AO9" s="19"/>
      <c r="AP9" s="1"/>
      <c r="AQ9" s="18"/>
      <c r="AR9" s="19"/>
    </row>
    <row r="10" spans="1:44" x14ac:dyDescent="0.2">
      <c r="A10" s="3"/>
      <c r="B10" s="3"/>
      <c r="D10" s="3"/>
      <c r="E10" s="3"/>
      <c r="G10" s="3"/>
      <c r="H10" s="3"/>
      <c r="J10" s="3"/>
      <c r="K10" s="3"/>
      <c r="M10" s="3"/>
      <c r="N10" s="3"/>
      <c r="P10" s="3"/>
      <c r="Q10" s="3"/>
      <c r="R10" s="1"/>
      <c r="S10" s="18"/>
      <c r="T10" s="19"/>
      <c r="U10" s="1"/>
      <c r="V10" s="18"/>
      <c r="W10" s="19"/>
      <c r="X10" s="1"/>
      <c r="Y10" s="18"/>
      <c r="Z10" s="19"/>
      <c r="AA10" s="1"/>
      <c r="AB10" s="18"/>
      <c r="AC10" s="19"/>
      <c r="AE10" s="3"/>
      <c r="AF10" s="3"/>
      <c r="AG10" s="1"/>
      <c r="AH10" s="18"/>
      <c r="AI10" s="19"/>
      <c r="AJ10" s="1"/>
      <c r="AK10" s="18"/>
      <c r="AL10" s="19"/>
      <c r="AM10" s="1"/>
      <c r="AN10" s="18"/>
      <c r="AO10" s="19"/>
      <c r="AP10" s="1"/>
      <c r="AQ10" s="18"/>
      <c r="AR10" s="19"/>
    </row>
    <row r="11" spans="1:44" x14ac:dyDescent="0.2">
      <c r="A11" s="3"/>
      <c r="B11" s="3"/>
      <c r="D11" s="3"/>
      <c r="E11" s="3"/>
      <c r="G11" s="3"/>
      <c r="H11" s="3"/>
      <c r="J11" s="3"/>
      <c r="K11" s="3"/>
      <c r="M11" s="3"/>
      <c r="N11" s="3"/>
      <c r="P11" s="3"/>
      <c r="Q11" s="3"/>
      <c r="R11" s="1"/>
      <c r="S11" s="18"/>
      <c r="T11" s="19"/>
      <c r="U11" s="1"/>
      <c r="V11" s="16"/>
      <c r="W11" s="17"/>
      <c r="X11" s="1"/>
      <c r="Y11" s="18"/>
      <c r="Z11" s="19"/>
      <c r="AA11" s="1"/>
      <c r="AB11" s="18"/>
      <c r="AC11" s="19"/>
      <c r="AE11" s="3"/>
      <c r="AF11" s="3"/>
      <c r="AG11" s="1"/>
      <c r="AH11" s="18"/>
      <c r="AI11" s="19"/>
      <c r="AJ11" s="1"/>
      <c r="AK11" s="18"/>
      <c r="AL11" s="19"/>
      <c r="AM11" s="1"/>
      <c r="AN11" s="18"/>
      <c r="AO11" s="19"/>
      <c r="AP11" s="1"/>
      <c r="AQ11" s="18"/>
      <c r="AR11" s="19"/>
    </row>
    <row r="12" spans="1:44" x14ac:dyDescent="0.2">
      <c r="A12" s="3"/>
      <c r="B12" s="3"/>
      <c r="D12" s="3"/>
      <c r="E12" s="3"/>
      <c r="G12" s="3"/>
      <c r="H12" s="3"/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/>
      <c r="B13" s="3"/>
      <c r="D13" s="3"/>
      <c r="E13" s="3"/>
      <c r="G13" s="3"/>
      <c r="H13" s="3"/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/>
      <c r="B14" s="3"/>
      <c r="D14" s="3"/>
      <c r="E14" s="3"/>
      <c r="G14" s="3"/>
      <c r="H14" s="3"/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/>
      <c r="B15" s="3"/>
      <c r="D15" s="3"/>
      <c r="E15" s="3"/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A4:B4"/>
    <mergeCell ref="D4:E4"/>
    <mergeCell ref="G4:H4"/>
    <mergeCell ref="J4:K4"/>
    <mergeCell ref="M4:N4"/>
    <mergeCell ref="P4:Q4"/>
    <mergeCell ref="S4:T4"/>
    <mergeCell ref="V4:W4"/>
    <mergeCell ref="Y4:Z4"/>
    <mergeCell ref="AB4:AC4"/>
    <mergeCell ref="AE4:AF4"/>
    <mergeCell ref="AH4:AI4"/>
    <mergeCell ref="AK4:AL4"/>
    <mergeCell ref="AN4:AO4"/>
    <mergeCell ref="AQ4:AR4"/>
    <mergeCell ref="A6:B6"/>
    <mergeCell ref="D6:E6"/>
    <mergeCell ref="G6:H6"/>
    <mergeCell ref="J6:K6"/>
    <mergeCell ref="M6:N6"/>
    <mergeCell ref="P6:Q6"/>
    <mergeCell ref="S6:T6"/>
    <mergeCell ref="V6:W6"/>
    <mergeCell ref="Y6:Z6"/>
    <mergeCell ref="AB6:AC6"/>
    <mergeCell ref="AE6:AF6"/>
    <mergeCell ref="AH6:AI6"/>
    <mergeCell ref="AK6:AL6"/>
    <mergeCell ref="AN6:AO6"/>
    <mergeCell ref="AQ6:AR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92C43-9D03-6445-8931-028E950C2356}">
  <dimension ref="A2:AR27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24" t="s">
        <v>156</v>
      </c>
    </row>
    <row r="4" spans="1:44" x14ac:dyDescent="0.2">
      <c r="A4" s="48" t="inlineStr">
        <is>
          <t>Polygon #1</t>
        </is>
      </c>
      <c r="B4" s="48"/>
      <c r="D4" s="48" t="inlineStr">
        <is>
          <t>Polygon #2</t>
        </is>
      </c>
      <c r="E4" s="48"/>
      <c r="G4" s="48" t="inlineStr">
        <is>
          <t>Polygon #3</t>
        </is>
      </c>
      <c r="H4" s="48"/>
      <c r="J4" s="48" t="inlineStr">
        <is>
          <t>Polygon #4</t>
        </is>
      </c>
      <c r="K4" s="48"/>
      <c r="M4" s="48" t="inlineStr">
        <is>
          <t>Polygon #5</t>
        </is>
      </c>
      <c r="N4" s="48"/>
      <c r="P4" s="48" t="s">
        <v>142</v>
      </c>
      <c r="Q4" s="48"/>
      <c r="R4" s="1"/>
      <c r="S4" s="48" t="s">
        <v>143</v>
      </c>
      <c r="T4" s="48"/>
      <c r="U4" s="1"/>
      <c r="V4" s="48" t="s">
        <v>144</v>
      </c>
      <c r="W4" s="48"/>
      <c r="X4" s="1"/>
      <c r="Y4" s="48" t="s">
        <v>145</v>
      </c>
      <c r="Z4" s="48"/>
      <c r="AA4" s="1"/>
      <c r="AB4" s="48" t="s">
        <v>146</v>
      </c>
      <c r="AC4" s="48"/>
      <c r="AE4" s="48" t="s">
        <v>147</v>
      </c>
      <c r="AF4" s="48"/>
      <c r="AG4" s="1"/>
      <c r="AH4" s="48" t="s">
        <v>148</v>
      </c>
      <c r="AI4" s="48"/>
      <c r="AJ4" s="1"/>
      <c r="AK4" s="48" t="s">
        <v>149</v>
      </c>
      <c r="AL4" s="48"/>
      <c r="AM4" s="1"/>
      <c r="AN4" s="48" t="s">
        <v>150</v>
      </c>
      <c r="AO4" s="48"/>
      <c r="AP4" s="1"/>
      <c r="AQ4" s="48" t="s">
        <v>151</v>
      </c>
      <c r="AR4" s="48"/>
    </row>
    <row r="5" spans="1:44" x14ac:dyDescent="0.2">
      <c r="A5" s="38" t="s">
        <v>120</v>
      </c>
      <c r="B5" s="39">
        <v>4</v>
      </c>
      <c r="D5" s="38" t="s">
        <v>120</v>
      </c>
      <c r="E5" s="39">
        <v>2</v>
      </c>
      <c r="G5" s="38" t="s">
        <v>120</v>
      </c>
      <c r="H5" s="39">
        <v>3</v>
      </c>
      <c r="J5" s="38" t="s">
        <v>120</v>
      </c>
      <c r="K5" s="39">
        <v>1</v>
      </c>
      <c r="M5" s="38" t="s">
        <v>120</v>
      </c>
      <c r="N5" s="39">
        <v>1</v>
      </c>
      <c r="P5" s="38" t="s">
        <v>120</v>
      </c>
      <c r="Q5" s="39">
        <v>6</v>
      </c>
      <c r="R5" s="1"/>
      <c r="S5" s="38" t="s">
        <v>120</v>
      </c>
      <c r="T5" s="39">
        <v>7</v>
      </c>
      <c r="U5" s="1"/>
      <c r="V5" s="38" t="s">
        <v>120</v>
      </c>
      <c r="W5" s="39">
        <v>8</v>
      </c>
      <c r="X5" s="1"/>
      <c r="Y5" s="38" t="s">
        <v>120</v>
      </c>
      <c r="Z5" s="39">
        <v>9</v>
      </c>
      <c r="AA5" s="1"/>
      <c r="AB5" s="38" t="s">
        <v>120</v>
      </c>
      <c r="AC5" s="39">
        <v>10</v>
      </c>
      <c r="AE5" s="38" t="s">
        <v>120</v>
      </c>
      <c r="AF5" s="39">
        <v>11</v>
      </c>
      <c r="AG5" s="1"/>
      <c r="AH5" s="38" t="s">
        <v>120</v>
      </c>
      <c r="AI5" s="39">
        <v>12</v>
      </c>
      <c r="AJ5" s="1"/>
      <c r="AK5" s="38" t="s">
        <v>120</v>
      </c>
      <c r="AL5" s="39">
        <v>13</v>
      </c>
      <c r="AM5" s="1"/>
      <c r="AN5" s="38" t="s">
        <v>120</v>
      </c>
      <c r="AO5" s="39">
        <v>14</v>
      </c>
      <c r="AP5" s="1"/>
      <c r="AQ5" s="38" t="s">
        <v>120</v>
      </c>
      <c r="AR5" s="39">
        <v>15</v>
      </c>
    </row>
    <row r="6" spans="1:44" x14ac:dyDescent="0.2">
      <c r="A6" s="49" t="str">
        <f>_xlfn.XLOOKUP(B5,mat!$A:$A, mat!$B:$B,"") &amp; ""</f>
        <v/>
      </c>
      <c r="B6" s="50"/>
      <c r="D6" s="49" t="str">
        <f>_xlfn.XLOOKUP(E5,mat!$A:$A, mat!$B:$B,"") &amp; ""</f>
        <v/>
      </c>
      <c r="E6" s="50"/>
      <c r="G6" s="49" t="str">
        <f>_xlfn.XLOOKUP(H5,mat!$A:$A, mat!$B:$B,"") &amp; ""</f>
        <v/>
      </c>
      <c r="H6" s="50"/>
      <c r="J6" s="49" t="str">
        <f>_xlfn.XLOOKUP(K5,mat!$A:$A, mat!$B:$B,"") &amp; ""</f>
        <v/>
      </c>
      <c r="K6" s="50"/>
      <c r="M6" s="49" t="str">
        <f>_xlfn.XLOOKUP(N5,mat!$A:$A, mat!$B:$B,"") &amp; ""</f>
        <v/>
      </c>
      <c r="N6" s="50"/>
      <c r="P6" s="49" t="str">
        <f>_xlfn.XLOOKUP(Q5,mat!$A:$A, mat!$B:$B,"") &amp; ""</f>
        <v/>
      </c>
      <c r="Q6" s="50"/>
      <c r="R6" s="1"/>
      <c r="S6" s="49" t="str">
        <f>_xlfn.XLOOKUP(T5,mat!$A:$A, mat!$B:$B,"") &amp; ""</f>
        <v/>
      </c>
      <c r="T6" s="50"/>
      <c r="U6" s="1"/>
      <c r="V6" s="49" t="str">
        <f>_xlfn.XLOOKUP(W5,mat!$A:$A, mat!$B:$B,"") &amp; ""</f>
        <v/>
      </c>
      <c r="W6" s="50"/>
      <c r="X6" s="1"/>
      <c r="Y6" s="49" t="str">
        <f>_xlfn.XLOOKUP(Z5,mat!$A:$A, mat!$B:$B,"") &amp; ""</f>
        <v/>
      </c>
      <c r="Z6" s="50"/>
      <c r="AA6" s="1"/>
      <c r="AB6" s="49" t="str">
        <f>_xlfn.XLOOKUP(AC5,mat!$A:$A, mat!$B:$B,"") &amp; ""</f>
        <v/>
      </c>
      <c r="AC6" s="50"/>
      <c r="AE6" s="49" t="str">
        <f>_xlfn.XLOOKUP(AF5,mat!$A:$A, mat!$B:$B,"") &amp; ""</f>
        <v/>
      </c>
      <c r="AF6" s="50"/>
      <c r="AG6" s="1"/>
      <c r="AH6" s="49" t="str">
        <f>_xlfn.XLOOKUP(AI5,mat!$A:$A, mat!$B:$B,"") &amp; ""</f>
        <v/>
      </c>
      <c r="AI6" s="50"/>
      <c r="AJ6" s="1"/>
      <c r="AK6" s="49" t="str">
        <f>_xlfn.XLOOKUP(AL5,mat!$A:$A, mat!$B:$B,"") &amp; ""</f>
        <v/>
      </c>
      <c r="AL6" s="50"/>
      <c r="AM6" s="1"/>
      <c r="AN6" s="49" t="str">
        <f>_xlfn.XLOOKUP(AO5,mat!$A:$A, mat!$B:$B,"") &amp; ""</f>
        <v/>
      </c>
      <c r="AO6" s="50"/>
      <c r="AP6" s="1"/>
      <c r="AQ6" s="49" t="str">
        <f>_xlfn.XLOOKUP(AR5,mat!$A:$A, mat!$B:$B,"") &amp; ""</f>
        <v/>
      </c>
      <c r="AR6" s="50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>
        <v>0.0</v>
      </c>
      <c r="B8" s="3">
        <v>0.0</v>
      </c>
      <c r="D8" s="3">
        <v>88.0</v>
      </c>
      <c r="E8" s="3">
        <v>16.0</v>
      </c>
      <c r="G8" s="3">
        <v>88.0</v>
      </c>
      <c r="H8" s="3">
        <v>16.0</v>
      </c>
      <c r="J8" s="3">
        <v>0.0</v>
      </c>
      <c r="K8" s="3">
        <v>0.0</v>
      </c>
      <c r="M8" s="3">
        <v>120.0</v>
      </c>
      <c r="N8" s="3">
        <v>54.0</v>
      </c>
      <c r="P8" s="3"/>
      <c r="Q8" s="3"/>
      <c r="R8" s="1"/>
      <c r="S8" s="3"/>
      <c r="T8" s="3"/>
      <c r="U8" s="1"/>
      <c r="V8" s="3"/>
      <c r="W8" s="3"/>
      <c r="X8" s="1"/>
      <c r="Y8" s="3"/>
      <c r="Z8" s="3"/>
      <c r="AA8" s="1"/>
      <c r="AB8" s="3"/>
      <c r="AC8" s="3"/>
      <c r="AE8" s="3"/>
      <c r="AF8" s="3"/>
      <c r="AG8" s="1"/>
      <c r="AH8" s="3"/>
      <c r="AI8" s="3"/>
      <c r="AJ8" s="1"/>
      <c r="AK8" s="3"/>
      <c r="AL8" s="3"/>
      <c r="AM8" s="1"/>
      <c r="AN8" s="3"/>
      <c r="AO8" s="3"/>
      <c r="AP8" s="1"/>
      <c r="AQ8" s="3"/>
      <c r="AR8" s="3"/>
    </row>
    <row r="9" spans="1:44" x14ac:dyDescent="0.2">
      <c r="A9" s="3">
        <v>265.0</v>
      </c>
      <c r="B9" s="3">
        <v>0.0</v>
      </c>
      <c r="D9" s="3">
        <v>110.0</v>
      </c>
      <c r="E9" s="3">
        <v>49.0</v>
      </c>
      <c r="G9" s="3">
        <v>110.0</v>
      </c>
      <c r="H9" s="3">
        <v>0.0</v>
      </c>
      <c r="J9" s="3">
        <v>110.0</v>
      </c>
      <c r="K9" s="3">
        <v>54.0</v>
      </c>
      <c r="M9" s="3">
        <v>130.0</v>
      </c>
      <c r="N9" s="3">
        <v>54.0</v>
      </c>
      <c r="P9" s="3"/>
      <c r="Q9" s="3"/>
      <c r="R9" s="1"/>
      <c r="S9" s="3"/>
      <c r="T9" s="3"/>
      <c r="U9" s="1"/>
      <c r="V9" s="3"/>
      <c r="W9" s="3"/>
      <c r="X9" s="1"/>
      <c r="Y9" s="3"/>
      <c r="Z9" s="3"/>
      <c r="AA9" s="1"/>
      <c r="AB9" s="3"/>
      <c r="AC9" s="3"/>
      <c r="AE9" s="3"/>
      <c r="AF9" s="3"/>
      <c r="AG9" s="1"/>
      <c r="AH9" s="3"/>
      <c r="AI9" s="3"/>
      <c r="AJ9" s="1"/>
      <c r="AK9" s="3"/>
      <c r="AL9" s="3"/>
      <c r="AM9" s="1"/>
      <c r="AN9" s="3"/>
      <c r="AO9" s="3"/>
      <c r="AP9" s="1"/>
      <c r="AQ9" s="3"/>
      <c r="AR9" s="3"/>
    </row>
    <row r="10" spans="1:44" x14ac:dyDescent="0.2">
      <c r="A10" s="3">
        <v>265.0</v>
      </c>
      <c r="B10" s="3">
        <v>-10.0</v>
      </c>
      <c r="D10" s="3">
        <v>130.0</v>
      </c>
      <c r="E10" s="3">
        <v>49.0</v>
      </c>
      <c r="G10" s="3">
        <v>130.0</v>
      </c>
      <c r="H10" s="3">
        <v>0.0</v>
      </c>
      <c r="J10" s="3">
        <v>120.0</v>
      </c>
      <c r="K10" s="3">
        <v>54.0</v>
      </c>
      <c r="M10" s="3">
        <v>265.0</v>
      </c>
      <c r="N10" s="3">
        <v>0.0</v>
      </c>
      <c r="P10" s="3"/>
      <c r="Q10" s="3"/>
      <c r="R10" s="1"/>
      <c r="S10" s="3"/>
      <c r="T10" s="3"/>
      <c r="U10" s="1"/>
      <c r="V10" s="3"/>
      <c r="W10" s="3"/>
      <c r="X10" s="1"/>
      <c r="Y10" s="3"/>
      <c r="Z10" s="3"/>
      <c r="AA10" s="1"/>
      <c r="AB10" s="3"/>
      <c r="AC10" s="3"/>
      <c r="AE10" s="3"/>
      <c r="AF10" s="3"/>
      <c r="AG10" s="1"/>
      <c r="AH10" s="3"/>
      <c r="AI10" s="3"/>
      <c r="AJ10" s="1"/>
      <c r="AK10" s="3"/>
      <c r="AL10" s="3"/>
      <c r="AM10" s="1"/>
      <c r="AN10" s="3"/>
      <c r="AO10" s="3"/>
      <c r="AP10" s="1"/>
      <c r="AQ10" s="3"/>
      <c r="AR10" s="3"/>
    </row>
    <row r="11" spans="1:44" x14ac:dyDescent="0.2">
      <c r="A11" s="3">
        <v>0.0</v>
      </c>
      <c r="B11" s="3">
        <v>-10.0</v>
      </c>
      <c r="D11" s="3">
        <v>152.0</v>
      </c>
      <c r="E11" s="3">
        <v>18.0</v>
      </c>
      <c r="G11" s="3">
        <v>152.0</v>
      </c>
      <c r="H11" s="3">
        <v>18.0</v>
      </c>
      <c r="J11" s="3">
        <v>120.0</v>
      </c>
      <c r="K11" s="3">
        <v>49.0</v>
      </c>
      <c r="M11" s="3">
        <v>130.0</v>
      </c>
      <c r="N11" s="3">
        <v>0.0</v>
      </c>
      <c r="P11" s="3"/>
      <c r="Q11" s="3"/>
      <c r="R11" s="1"/>
      <c r="S11" s="3"/>
      <c r="T11" s="3"/>
      <c r="U11" s="1"/>
      <c r="V11" s="3"/>
      <c r="W11" s="3"/>
      <c r="X11" s="1"/>
      <c r="Y11" s="3"/>
      <c r="Z11" s="3"/>
      <c r="AA11" s="1"/>
      <c r="AB11" s="3"/>
      <c r="AC11" s="3"/>
      <c r="AE11" s="3"/>
      <c r="AF11" s="3"/>
      <c r="AG11" s="1"/>
      <c r="AH11" s="3"/>
      <c r="AI11" s="3"/>
      <c r="AJ11" s="1"/>
      <c r="AK11" s="3"/>
      <c r="AL11" s="3"/>
      <c r="AM11" s="1"/>
      <c r="AN11" s="3"/>
      <c r="AO11" s="3"/>
      <c r="AP11" s="1"/>
      <c r="AQ11" s="3"/>
      <c r="AR11" s="3"/>
    </row>
    <row r="12" spans="1:44" x14ac:dyDescent="0.2">
      <c r="A12" s="3"/>
      <c r="B12" s="3"/>
      <c r="D12" s="3"/>
      <c r="E12" s="3"/>
      <c r="G12" s="3"/>
      <c r="H12" s="3"/>
      <c r="J12" s="3">
        <v>110.0</v>
      </c>
      <c r="K12" s="3">
        <v>49.0</v>
      </c>
      <c r="M12" s="3">
        <v>152.0</v>
      </c>
      <c r="N12" s="3">
        <v>18.0</v>
      </c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/>
      <c r="B13" s="3"/>
      <c r="D13" s="3"/>
      <c r="E13" s="3"/>
      <c r="G13" s="3"/>
      <c r="H13" s="3"/>
      <c r="J13" s="3">
        <v>88.0</v>
      </c>
      <c r="K13" s="3">
        <v>16.0</v>
      </c>
      <c r="M13" s="3">
        <v>130.0</v>
      </c>
      <c r="N13" s="3">
        <v>49.0</v>
      </c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/>
      <c r="B14" s="3"/>
      <c r="D14" s="3"/>
      <c r="E14" s="3"/>
      <c r="G14" s="3"/>
      <c r="H14" s="3"/>
      <c r="J14" s="3">
        <v>110.0</v>
      </c>
      <c r="K14" s="3">
        <v>0.0</v>
      </c>
      <c r="M14" s="3">
        <v>120.0</v>
      </c>
      <c r="N14" s="3">
        <v>49.0</v>
      </c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/>
      <c r="B15" s="3"/>
      <c r="D15" s="3"/>
      <c r="E15" s="3"/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P4:Q4"/>
    <mergeCell ref="A4:B4"/>
    <mergeCell ref="D4:E4"/>
    <mergeCell ref="G4:H4"/>
    <mergeCell ref="J4:K4"/>
    <mergeCell ref="M4:N4"/>
    <mergeCell ref="AK4:AL4"/>
    <mergeCell ref="AN4:AO4"/>
    <mergeCell ref="AQ4:AR4"/>
    <mergeCell ref="A6:B6"/>
    <mergeCell ref="D6:E6"/>
    <mergeCell ref="G6:H6"/>
    <mergeCell ref="J6:K6"/>
    <mergeCell ref="M6:N6"/>
    <mergeCell ref="P6:Q6"/>
    <mergeCell ref="S6:T6"/>
    <mergeCell ref="S4:T4"/>
    <mergeCell ref="V4:W4"/>
    <mergeCell ref="Y4:Z4"/>
    <mergeCell ref="AB4:AC4"/>
    <mergeCell ref="AE4:AF4"/>
    <mergeCell ref="AH4:AI4"/>
    <mergeCell ref="AN6:AO6"/>
    <mergeCell ref="AQ6:AR6"/>
    <mergeCell ref="V6:W6"/>
    <mergeCell ref="Y6:Z6"/>
    <mergeCell ref="AB6:AC6"/>
    <mergeCell ref="AE6:AF6"/>
    <mergeCell ref="AH6:AI6"/>
    <mergeCell ref="AK6:AL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1F343-68A5-3340-AF23-43D8E7E1F914}">
  <dimension ref="A2:H24"/>
  <sheetViews>
    <sheetView showGridLines="0" zoomScale="150" zoomScaleNormal="150" workbookViewId="0">
      <selection activeCell="A1" sqref="A1"/>
    </sheetView>
  </sheetViews>
  <sheetFormatPr baseColWidth="10" defaultRowHeight="16" x14ac:dyDescent="0.2"/>
  <cols>
    <col min="3" max="3" width="7" customWidth="1"/>
    <col min="6" max="6" width="5.6640625" customWidth="1"/>
  </cols>
  <sheetData>
    <row r="2" spans="1:8" x14ac:dyDescent="0.2">
      <c r="A2" s="51" t="s">
        <v>83</v>
      </c>
      <c r="B2" s="51"/>
      <c r="D2" s="52" t="s">
        <v>81</v>
      </c>
      <c r="E2" s="52"/>
      <c r="G2" s="22" t="s">
        <v>82</v>
      </c>
    </row>
    <row r="3" spans="1:8" x14ac:dyDescent="0.2">
      <c r="A3" s="32" t="s">
        <v>196</v>
      </c>
      <c r="B3" s="33" t="inlineStr">
        <is>
          <t>piezo</t>
        </is>
      </c>
      <c r="D3" s="34" t="s">
        <v>196</v>
      </c>
      <c r="E3" s="35" t="inlineStr">
        <is>
          <t>piezo</t>
        </is>
      </c>
      <c r="G3" s="22"/>
    </row>
    <row r="4" spans="1:8" x14ac:dyDescent="0.2">
      <c r="A4" s="2" t="s">
        <v>3</v>
      </c>
      <c r="B4" s="2" t="s">
        <v>4</v>
      </c>
      <c r="D4" s="2" t="s">
        <v>3</v>
      </c>
      <c r="E4" s="2" t="s">
        <v>4</v>
      </c>
      <c r="G4" s="6" t="s">
        <v>197</v>
      </c>
      <c r="H4" s="1"/>
    </row>
    <row r="5" spans="1:8" x14ac:dyDescent="0.2">
      <c r="A5" s="3">
        <v>0.0</v>
      </c>
      <c r="B5" s="3">
        <v>1.5</v>
      </c>
      <c r="D5" s="3"/>
      <c r="E5" s="3"/>
      <c r="G5" s="1" t="s">
        <v>21</v>
      </c>
      <c r="H5" t="s">
        <v>200</v>
      </c>
    </row>
    <row r="6" spans="1:8" x14ac:dyDescent="0.2">
      <c r="A6" s="3">
        <v>88.0</v>
      </c>
      <c r="B6" s="3">
        <v>7.2</v>
      </c>
      <c r="D6" s="3"/>
      <c r="E6" s="3"/>
      <c r="G6" s="1" t="s">
        <v>198</v>
      </c>
      <c r="H6" t="s">
        <v>199</v>
      </c>
    </row>
    <row r="7" spans="1:8" x14ac:dyDescent="0.2">
      <c r="A7" s="3">
        <v>88.1</v>
      </c>
      <c r="B7" s="3">
        <v>16.0</v>
      </c>
      <c r="D7" s="3"/>
      <c r="E7" s="3"/>
    </row>
    <row r="8" spans="1:8" x14ac:dyDescent="0.2">
      <c r="A8" s="3">
        <v>110.0</v>
      </c>
      <c r="B8" s="3">
        <v>22.3</v>
      </c>
      <c r="D8" s="3"/>
      <c r="E8" s="3"/>
    </row>
    <row r="9" spans="1:8" x14ac:dyDescent="0.2">
      <c r="A9" s="3">
        <v>130.0</v>
      </c>
      <c r="B9" s="3">
        <v>25.8</v>
      </c>
      <c r="D9" s="3"/>
      <c r="E9" s="3"/>
    </row>
    <row r="10" spans="1:8" x14ac:dyDescent="0.2">
      <c r="A10" s="3">
        <v>145.0</v>
      </c>
      <c r="B10" s="3">
        <v>30.0</v>
      </c>
      <c r="D10" s="3"/>
      <c r="E10" s="3"/>
    </row>
    <row r="11" spans="1:8" x14ac:dyDescent="0.2">
      <c r="A11" s="3">
        <v>265.0</v>
      </c>
      <c r="B11" s="3">
        <v>30.0</v>
      </c>
      <c r="D11" s="3"/>
      <c r="E11" s="3"/>
    </row>
    <row r="12" spans="1:8" x14ac:dyDescent="0.2">
      <c r="A12" s="3"/>
      <c r="B12" s="3"/>
      <c r="D12" s="3"/>
      <c r="E12" s="3"/>
    </row>
    <row r="13" spans="1:8" x14ac:dyDescent="0.2">
      <c r="A13" s="4"/>
      <c r="B13" s="4"/>
      <c r="D13" s="4"/>
      <c r="E13" s="4"/>
    </row>
    <row r="14" spans="1:8" x14ac:dyDescent="0.2">
      <c r="A14" s="4"/>
      <c r="B14" s="4"/>
      <c r="D14" s="4"/>
      <c r="E14" s="4"/>
    </row>
    <row r="15" spans="1:8" x14ac:dyDescent="0.2">
      <c r="A15" s="4"/>
      <c r="B15" s="4"/>
      <c r="D15" s="4"/>
      <c r="E15" s="4"/>
    </row>
    <row r="16" spans="1:8" x14ac:dyDescent="0.2">
      <c r="A16" s="4"/>
      <c r="B16" s="4"/>
      <c r="D16" s="4"/>
      <c r="E16" s="4"/>
    </row>
    <row r="17" spans="1:5" x14ac:dyDescent="0.2">
      <c r="A17" s="4"/>
      <c r="B17" s="4"/>
      <c r="D17" s="4"/>
      <c r="E17" s="4"/>
    </row>
    <row r="18" spans="1:5" x14ac:dyDescent="0.2">
      <c r="A18" s="4"/>
      <c r="B18" s="4"/>
      <c r="D18" s="4"/>
      <c r="E18" s="4"/>
    </row>
    <row r="19" spans="1:5" x14ac:dyDescent="0.2">
      <c r="A19" s="4"/>
      <c r="B19" s="4"/>
      <c r="D19" s="4"/>
      <c r="E19" s="4"/>
    </row>
    <row r="20" spans="1:5" x14ac:dyDescent="0.2">
      <c r="A20" s="4"/>
      <c r="B20" s="4"/>
      <c r="D20" s="4"/>
      <c r="E20" s="4"/>
    </row>
    <row r="21" spans="1:5" x14ac:dyDescent="0.2">
      <c r="A21" s="4"/>
      <c r="B21" s="4"/>
      <c r="D21" s="4"/>
      <c r="E21" s="4"/>
    </row>
    <row r="22" spans="1:5" x14ac:dyDescent="0.2">
      <c r="A22" s="4"/>
      <c r="B22" s="4"/>
      <c r="D22" s="4"/>
      <c r="E22" s="4"/>
    </row>
    <row r="23" spans="1:5" x14ac:dyDescent="0.2">
      <c r="A23" s="4"/>
      <c r="B23" s="4"/>
      <c r="D23" s="4"/>
      <c r="E23" s="4"/>
    </row>
    <row r="24" spans="1:5" x14ac:dyDescent="0.2">
      <c r="A24" s="4"/>
      <c r="B24" s="4"/>
      <c r="D24" s="4"/>
      <c r="E24" s="4"/>
    </row>
  </sheetData>
  <mergeCells count="2">
    <mergeCell ref="A2:B2"/>
    <mergeCell ref="D2:E2"/>
  </mergeCells>
  <dataValidations count="1">
    <dataValidation type="list" allowBlank="1" showInputMessage="1" showErrorMessage="1" sqref="B3 E3" xr:uid="{62365587-5741-D749-B74F-CDA32F05212C}">
      <formula1>$G$5:$G$6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556E9-786A-E84F-BF20-677A5EE9D63D}">
  <dimension ref="A2:N16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6.83203125" style="1" customWidth="1"/>
    <col min="2" max="10" width="10.83203125" style="1"/>
    <col min="11" max="11" width="47.83203125" customWidth="1"/>
  </cols>
  <sheetData>
    <row r="2" spans="1:14" x14ac:dyDescent="0.2">
      <c r="A2" s="13" t="s">
        <v>25</v>
      </c>
      <c r="B2" s="13" t="s">
        <v>60</v>
      </c>
      <c r="C2" s="13" t="s">
        <v>61</v>
      </c>
      <c r="D2" s="13" t="s">
        <v>29</v>
      </c>
      <c r="E2" s="13" t="s">
        <v>26</v>
      </c>
      <c r="F2" s="13" t="s">
        <v>27</v>
      </c>
      <c r="G2" s="13" t="s">
        <v>28</v>
      </c>
      <c r="H2" s="13" t="s">
        <v>63</v>
      </c>
      <c r="J2" s="5" t="s">
        <v>30</v>
      </c>
      <c r="K2" s="10" t="s">
        <v>16</v>
      </c>
    </row>
    <row r="3" spans="1:14" x14ac:dyDescent="0.2">
      <c r="A3" s="3">
        <v>1</v>
      </c>
      <c r="B3" s="3">
        <v>233.762</v>
      </c>
      <c r="C3" s="3">
        <v>188.495</v>
      </c>
      <c r="D3" s="3" t="inlineStr">
        <is>
          <t>Depth</t>
        </is>
      </c>
      <c r="E3" s="3">
        <v>1.3</v>
      </c>
      <c r="F3" s="3"/>
      <c r="G3" s="3"/>
      <c r="H3" s="3"/>
      <c r="J3" s="1" t="s">
        <v>26</v>
      </c>
      <c r="K3" s="9" t="s">
        <v>31</v>
      </c>
    </row>
    <row r="4" spans="1:14" x14ac:dyDescent="0.2">
      <c r="A4" s="3">
        <v>2</v>
      </c>
      <c r="B4" s="3"/>
      <c r="C4" s="3"/>
      <c r="D4" s="3"/>
      <c r="E4" s="3"/>
      <c r="F4" s="3"/>
      <c r="G4" s="3"/>
      <c r="H4" s="3"/>
      <c r="J4" s="1" t="s">
        <v>32</v>
      </c>
      <c r="K4" s="9" t="s">
        <v>33</v>
      </c>
    </row>
    <row r="5" spans="1:14" x14ac:dyDescent="0.2">
      <c r="A5" s="3">
        <v>3</v>
      </c>
      <c r="B5" s="3"/>
      <c r="C5" s="3"/>
      <c r="D5" s="3"/>
      <c r="E5" s="3"/>
      <c r="F5" s="3"/>
      <c r="G5" s="3"/>
      <c r="H5" s="3"/>
      <c r="J5" s="1" t="s">
        <v>62</v>
      </c>
      <c r="K5" t="s">
        <v>64</v>
      </c>
    </row>
    <row r="6" spans="1:14" x14ac:dyDescent="0.2">
      <c r="A6" s="3">
        <v>4</v>
      </c>
      <c r="B6" s="3"/>
      <c r="C6" s="3"/>
      <c r="D6" s="3"/>
      <c r="E6" s="3"/>
      <c r="F6" s="3"/>
      <c r="G6" s="3"/>
      <c r="H6" s="3"/>
    </row>
    <row r="7" spans="1:14" x14ac:dyDescent="0.2">
      <c r="A7" s="3">
        <v>5</v>
      </c>
      <c r="B7" s="3"/>
      <c r="C7" s="3"/>
      <c r="D7" s="3"/>
      <c r="E7" s="3"/>
      <c r="F7" s="3"/>
      <c r="G7" s="3"/>
      <c r="H7" s="3"/>
    </row>
    <row r="8" spans="1:14" x14ac:dyDescent="0.2">
      <c r="A8" s="3">
        <v>6</v>
      </c>
      <c r="B8" s="3"/>
      <c r="C8" s="3"/>
      <c r="D8" s="3"/>
      <c r="E8" s="3"/>
      <c r="F8" s="3"/>
      <c r="G8" s="3"/>
      <c r="H8" s="3"/>
    </row>
    <row r="9" spans="1:14" x14ac:dyDescent="0.2">
      <c r="A9" s="3">
        <v>7</v>
      </c>
      <c r="B9" s="3"/>
      <c r="C9" s="3"/>
      <c r="D9" s="3"/>
      <c r="E9" s="3"/>
      <c r="F9" s="3"/>
      <c r="G9" s="3"/>
      <c r="H9" s="3"/>
    </row>
    <row r="10" spans="1:14" x14ac:dyDescent="0.2">
      <c r="A10" s="3">
        <v>8</v>
      </c>
      <c r="B10" s="3"/>
      <c r="C10" s="3"/>
      <c r="D10" s="3"/>
      <c r="E10" s="3"/>
      <c r="F10" s="3"/>
      <c r="G10" s="3"/>
      <c r="H10" s="3"/>
    </row>
    <row r="11" spans="1:14" x14ac:dyDescent="0.2">
      <c r="A11" s="3">
        <v>9</v>
      </c>
      <c r="B11" s="3"/>
      <c r="C11" s="3"/>
      <c r="D11" s="3"/>
      <c r="E11" s="3"/>
      <c r="F11" s="3"/>
      <c r="G11" s="3"/>
      <c r="H11" s="3"/>
    </row>
    <row r="12" spans="1:14" x14ac:dyDescent="0.2">
      <c r="A12" s="3">
        <v>10</v>
      </c>
      <c r="B12" s="3"/>
      <c r="C12" s="3"/>
      <c r="D12" s="3"/>
      <c r="E12" s="3"/>
      <c r="F12" s="3"/>
      <c r="G12" s="3"/>
      <c r="H12" s="3"/>
    </row>
    <row r="16" spans="1:14" x14ac:dyDescent="0.2">
      <c r="K16" s="1"/>
      <c r="L16" s="1"/>
      <c r="M16" s="1"/>
      <c r="N16" s="1"/>
    </row>
  </sheetData>
  <conditionalFormatting sqref="E3:E42">
    <cfRule type="expression" dxfId="2" priority="3">
      <formula>OR($D3="Intercept", $D3="Radius")</formula>
    </cfRule>
  </conditionalFormatting>
  <conditionalFormatting sqref="F3:G42">
    <cfRule type="expression" dxfId="1" priority="2">
      <formula>OR($D3="Depth",$D3="Radius")</formula>
    </cfRule>
  </conditionalFormatting>
  <conditionalFormatting sqref="H3:H42">
    <cfRule type="expression" dxfId="0" priority="1">
      <formula>OR($D3="Depth",$D3="Intercept")</formula>
    </cfRule>
  </conditionalFormatting>
  <dataValidations count="1">
    <dataValidation type="list" allowBlank="1" showInputMessage="1" showErrorMessage="1" sqref="D3:D52" xr:uid="{06E9E004-FC39-FE49-926A-912F810F5089}">
      <formula1>$J$3:$J$5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0242D-B699-0640-AD9C-590D8F82AC0F}">
  <dimension ref="A2:F23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2" width="10.83203125" style="1"/>
    <col min="3" max="3" width="13.6640625" style="1" customWidth="1"/>
    <col min="6" max="6" width="33.6640625" customWidth="1"/>
  </cols>
  <sheetData>
    <row r="2" spans="1:6" x14ac:dyDescent="0.2">
      <c r="A2" s="11" t="s">
        <v>0</v>
      </c>
      <c r="B2" s="11" t="s">
        <v>1</v>
      </c>
      <c r="C2" s="12" t="s">
        <v>44</v>
      </c>
      <c r="E2" s="6" t="s">
        <v>30</v>
      </c>
      <c r="F2" s="6" t="s">
        <v>16</v>
      </c>
    </row>
    <row r="3" spans="1:6" x14ac:dyDescent="0.2">
      <c r="A3" s="3">
        <v>112.33</v>
      </c>
      <c r="B3" s="3">
        <v>54.6</v>
      </c>
      <c r="C3" s="3" t="inlineStr">
        <is>
          <t>Free</t>
        </is>
      </c>
      <c r="E3" t="s">
        <v>40</v>
      </c>
      <c r="F3" t="s">
        <v>42</v>
      </c>
    </row>
    <row r="4" spans="1:6" x14ac:dyDescent="0.2">
      <c r="A4" s="3">
        <v>117.0</v>
      </c>
      <c r="B4" s="3">
        <v>49.0</v>
      </c>
      <c r="C4" s="3" t="inlineStr">
        <is>
          <t>Horiz</t>
        </is>
      </c>
      <c r="E4" t="s">
        <v>41</v>
      </c>
      <c r="F4" t="s">
        <v>43</v>
      </c>
    </row>
    <row r="5" spans="1:6" x14ac:dyDescent="0.2">
      <c r="A5" s="3">
        <v>122.0</v>
      </c>
      <c r="B5" s="3">
        <v>43.0</v>
      </c>
      <c r="C5" s="3" t="inlineStr">
        <is>
          <t>Horiz</t>
        </is>
      </c>
      <c r="E5" t="s">
        <v>75</v>
      </c>
      <c r="F5" t="s">
        <v>76</v>
      </c>
    </row>
    <row r="6" spans="1:6" x14ac:dyDescent="0.2">
      <c r="A6" s="3">
        <v>134.0</v>
      </c>
      <c r="B6" s="3">
        <v>33.0</v>
      </c>
      <c r="C6" s="3" t="inlineStr">
        <is>
          <t>Horiz</t>
        </is>
      </c>
    </row>
    <row r="7" spans="1:6" x14ac:dyDescent="0.2">
      <c r="A7" s="3">
        <v>145.0</v>
      </c>
      <c r="B7" s="3">
        <v>24.0</v>
      </c>
      <c r="C7" s="3" t="inlineStr">
        <is>
          <t>Horiz</t>
        </is>
      </c>
    </row>
    <row r="8" spans="1:6" x14ac:dyDescent="0.2">
      <c r="A8" s="3">
        <v>149.0</v>
      </c>
      <c r="B8" s="3">
        <v>22.0</v>
      </c>
      <c r="C8" s="3" t="inlineStr">
        <is>
          <t>Horiz</t>
        </is>
      </c>
    </row>
    <row r="9" spans="1:6" x14ac:dyDescent="0.2">
      <c r="A9" s="3">
        <v>162.0</v>
      </c>
      <c r="B9" s="3">
        <v>17.0</v>
      </c>
      <c r="C9" s="3" t="inlineStr">
        <is>
          <t>Horiz</t>
        </is>
      </c>
    </row>
    <row r="10" spans="1:6" x14ac:dyDescent="0.2">
      <c r="A10" s="3">
        <v>174.0</v>
      </c>
      <c r="B10" s="3">
        <v>13.0</v>
      </c>
      <c r="C10" s="3" t="inlineStr">
        <is>
          <t>Horiz</t>
        </is>
      </c>
    </row>
    <row r="11" spans="1:6" x14ac:dyDescent="0.2">
      <c r="A11" s="3">
        <v>185.0</v>
      </c>
      <c r="B11" s="3">
        <v>11.0</v>
      </c>
      <c r="C11" s="3" t="inlineStr">
        <is>
          <t>Horiz</t>
        </is>
      </c>
    </row>
    <row r="12" spans="1:6" x14ac:dyDescent="0.2">
      <c r="A12" s="3">
        <v>243.0</v>
      </c>
      <c r="B12" s="3">
        <v>3.0</v>
      </c>
      <c r="C12" s="3" t="inlineStr">
        <is>
          <t>Horiz</t>
        </is>
      </c>
    </row>
    <row r="13" spans="1:6" x14ac:dyDescent="0.2">
      <c r="A13" s="3">
        <v>264.0</v>
      </c>
      <c r="B13" s="3">
        <v>0.79</v>
      </c>
      <c r="C13" s="3" t="inlineStr">
        <is>
          <t>Free</t>
        </is>
      </c>
    </row>
    <row r="14" spans="1:6" x14ac:dyDescent="0.2">
      <c r="A14" s="3"/>
      <c r="B14" s="3"/>
      <c r="C14" s="3"/>
    </row>
    <row r="15" spans="1:6" x14ac:dyDescent="0.2">
      <c r="A15" s="3"/>
      <c r="B15" s="3"/>
      <c r="C15" s="3"/>
    </row>
    <row r="16" spans="1:6" x14ac:dyDescent="0.2">
      <c r="A16" s="3"/>
      <c r="B16" s="3"/>
      <c r="C16" s="3"/>
    </row>
    <row r="17" spans="1:3" x14ac:dyDescent="0.2">
      <c r="A17" s="3"/>
      <c r="B17" s="3"/>
      <c r="C17" s="3"/>
    </row>
    <row r="18" spans="1:3" x14ac:dyDescent="0.2">
      <c r="A18" s="3"/>
      <c r="B18" s="3"/>
      <c r="C18" s="3"/>
    </row>
    <row r="19" spans="1:3" x14ac:dyDescent="0.2">
      <c r="A19" s="3"/>
      <c r="B19" s="3"/>
      <c r="C19" s="3"/>
    </row>
    <row r="20" spans="1:3" x14ac:dyDescent="0.2">
      <c r="A20" s="3"/>
      <c r="B20" s="3"/>
      <c r="C20" s="3"/>
    </row>
    <row r="21" spans="1:3" x14ac:dyDescent="0.2">
      <c r="A21" s="3"/>
      <c r="B21" s="3"/>
      <c r="C21" s="3"/>
    </row>
    <row r="22" spans="1:3" x14ac:dyDescent="0.2">
      <c r="A22" s="3"/>
      <c r="B22" s="3"/>
      <c r="C22" s="3"/>
    </row>
    <row r="23" spans="1:3" x14ac:dyDescent="0.2">
      <c r="A23" s="3"/>
      <c r="B23" s="3"/>
      <c r="C23" s="3"/>
    </row>
  </sheetData>
  <dataValidations count="1">
    <dataValidation type="list" allowBlank="1" showInputMessage="1" showErrorMessage="1" sqref="C3:C23" xr:uid="{AA25ABA8-BD81-3340-AC36-04678AD547F3}">
      <formula1>$E$3:$E$5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9B78E-FBCC-4E41-BB37-C8D0D27B23E8}">
  <dimension ref="B2:X22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53" t="s">
        <v>121</v>
      </c>
      <c r="C2" s="53"/>
      <c r="D2" s="53"/>
      <c r="F2" s="53" t="s">
        <v>122</v>
      </c>
      <c r="G2" s="53"/>
      <c r="H2" s="53"/>
      <c r="J2" s="53" t="s">
        <v>123</v>
      </c>
      <c r="K2" s="53"/>
      <c r="L2" s="53"/>
      <c r="N2" s="53" t="s">
        <v>124</v>
      </c>
      <c r="O2" s="53"/>
      <c r="P2" s="53"/>
      <c r="R2" s="53" t="s">
        <v>125</v>
      </c>
      <c r="S2" s="53"/>
      <c r="T2" s="53"/>
      <c r="V2" s="53" t="s">
        <v>126</v>
      </c>
      <c r="W2" s="53"/>
      <c r="X2" s="53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>
        <v>190.0</v>
      </c>
      <c r="C4" s="3">
        <v>30.0</v>
      </c>
      <c r="D4" s="3">
        <v>0.0</v>
      </c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>
        <v>265.0</v>
      </c>
      <c r="C5" s="3">
        <v>0.0</v>
      </c>
      <c r="D5" s="3">
        <v>294.3</v>
      </c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6</vt:i4>
      </vt:variant>
    </vt:vector>
  </HeadingPairs>
  <TitlesOfParts>
    <vt:vector size="21" baseType="lpstr">
      <vt:lpstr>main</vt:lpstr>
      <vt:lpstr>plot</vt:lpstr>
      <vt:lpstr>mat</vt:lpstr>
      <vt:lpstr>profile</vt:lpstr>
      <vt:lpstr>polygon</vt:lpstr>
      <vt:lpstr>piezo</vt:lpstr>
      <vt:lpstr>circles</vt:lpstr>
      <vt:lpstr>non-circ</vt:lpstr>
      <vt:lpstr>dloads</vt:lpstr>
      <vt:lpstr>dloads (2)</vt:lpstr>
      <vt:lpstr>reinforce</vt:lpstr>
      <vt:lpstr>piles</vt:lpstr>
      <vt:lpstr>lloads</vt:lpstr>
      <vt:lpstr>seep bc</vt:lpstr>
      <vt:lpstr>seep bc (2)</vt:lpstr>
      <vt:lpstr>crack_depth</vt:lpstr>
      <vt:lpstr>crack_depth_water</vt:lpstr>
      <vt:lpstr>gamma_w</vt:lpstr>
      <vt:lpstr>k</vt:lpstr>
      <vt:lpstr>max_depth</vt:lpstr>
      <vt:lpstr>version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Norm Jones</dc:creator>
  <cp:lastModifiedBy>Norm Jones</cp:lastModifiedBy>
  <dcterms:created xsi:type="dcterms:W3CDTF">2025-04-14T16:49:18Z</dcterms:created>
  <dcterms:modified xsi:type="dcterms:W3CDTF">2026-07-18T22:28:33Z</dcterms:modified>
</cp:coreProperties>
</file>