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<sst xmlns="http://schemas.openxmlformats.org/spreadsheetml/2006/main" count="419" uniqueCount="217">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</sst>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Tieback</t>
        </is>
      </c>
      <c r="C3" s="3">
        <v>20.0</v>
      </c>
      <c r="D3" s="3">
        <v>20.0</v>
      </c>
      <c r="E3" s="3">
        <v>57.0</v>
      </c>
      <c r="F3" s="3">
        <v>20.0</v>
      </c>
      <c r="G3" s="3" t="inlineStr">
        <is>
          <t>Anchor</t>
        </is>
      </c>
      <c r="H3" s="3" t="str">
        <f t="shared" ref="H3:H22" si="0">IF($G3="","",IFERROR(VLOOKUP($G3,$Z$8:$AB$11,2,0),""))</f>
        <v/>
      </c>
      <c r="I3" s="3" t="inlineStr">
        <is>
          <t>Passive</t>
        </is>
      </c>
      <c r="J3" s="3">
        <v>9000.0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saturated clay</t>
        </is>
      </c>
      <c r="C10" s="3">
        <v>98.0</v>
      </c>
      <c r="D10" s="3"/>
      <c r="E10" s="3" t="inlineStr">
        <is>
          <t>mc</t>
        </is>
      </c>
      <c r="F10" s="3">
        <v>350.0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15.0</v>
      </c>
      <c r="B8" s="3">
        <v>10.0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25.0</v>
      </c>
      <c r="B9" s="3">
        <v>30.0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57.0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17.169</v>
      </c>
      <c r="C3" s="3">
        <v>34.48</v>
      </c>
      <c r="D3" s="3" t="inlineStr">
        <is>
          <t>Depth</t>
        </is>
      </c>
      <c r="E3" s="3">
        <v>10.015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